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55" windowWidth="12120" windowHeight="7755" activeTab="0"/>
  </bookViews>
  <sheets>
    <sheet name="стр.1_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'стр.1_6'!$A$1:$DC$244</definedName>
  </definedNames>
  <calcPr fullCalcOnLoad="1"/>
</workbook>
</file>

<file path=xl/sharedStrings.xml><?xml version="1.0" encoding="utf-8"?>
<sst xmlns="http://schemas.openxmlformats.org/spreadsheetml/2006/main" count="355" uniqueCount="244">
  <si>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</si>
  <si>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</si>
  <si>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</si>
  <si>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</si>
  <si>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</si>
  <si>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</si>
  <si>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</si>
  <si>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</si>
  <si>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</si>
  <si>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</si>
  <si>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</si>
  <si>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</si>
  <si>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384/385</t>
  </si>
  <si>
    <t>Форма № 5 по ОКУД</t>
  </si>
  <si>
    <t>0710005</t>
  </si>
  <si>
    <t>Нематериальные активы</t>
  </si>
  <si>
    <t>Показатель</t>
  </si>
  <si>
    <t>Наличие на начало отчетного года</t>
  </si>
  <si>
    <t>Поступило</t>
  </si>
  <si>
    <t>Выбыло</t>
  </si>
  <si>
    <t>Наличие на конец отчетного периода</t>
  </si>
  <si>
    <t>наименование</t>
  </si>
  <si>
    <t>код</t>
  </si>
  <si>
    <t>Объекты интеллектуальной собственности (исключительные права на результаты интеллектуальной собственности)</t>
  </si>
  <si>
    <t>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</si>
  <si>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</si>
  <si>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</si>
  <si>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</si>
  <si>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патентообладателя на селекционные достижения</t>
  </si>
  <si>
    <t>Организационные расходы</t>
  </si>
  <si>
    <t>Деловая репутация организации</t>
  </si>
  <si>
    <t>Прочие</t>
  </si>
  <si>
    <t>На начало отчетного года</t>
  </si>
  <si>
    <t>На конец отчетного периода</t>
  </si>
  <si>
    <t>Амортизация нематериальных активов - всего</t>
  </si>
  <si>
    <t>Форма 0710005 с. 2</t>
  </si>
  <si>
    <t>Основные средства</t>
  </si>
  <si>
    <t>Здания</t>
  </si>
  <si>
    <t>Сооружения и передаточные устройства</t>
  </si>
  <si>
    <t>Машины и оборудование</t>
  </si>
  <si>
    <t>Транспорные средства</t>
  </si>
  <si>
    <t>Производственный и хозяйственный инвентарь</t>
  </si>
  <si>
    <t>Рабочий скот</t>
  </si>
  <si>
    <t>Продуктивный скот</t>
  </si>
  <si>
    <t>Многолетние насаждения</t>
  </si>
  <si>
    <t>Другие виды основных средств</t>
  </si>
  <si>
    <t>Капитальные вложения на коренное улучшение земель</t>
  </si>
  <si>
    <t>Итого</t>
  </si>
  <si>
    <t>Амортизация основных средств - всего</t>
  </si>
  <si>
    <t>машин, оборудования, транспортных средств</t>
  </si>
  <si>
    <t>других</t>
  </si>
  <si>
    <t>Передано в аренду объектов основных средств - всего</t>
  </si>
  <si>
    <t>здания</t>
  </si>
  <si>
    <t>сооружения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</si>
  <si>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</si>
  <si>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</si>
  <si>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</si>
  <si>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>На начало предыдущего года</t>
  </si>
  <si>
    <t>Справочно.</t>
  </si>
  <si>
    <t>Результат от переоценки объектов основных средств:</t>
  </si>
  <si>
    <t>первоначальной (восстановительной) стоимости</t>
  </si>
  <si>
    <t>амортизации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</si>
  <si>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</si>
  <si>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Форма 0710005 с. 3</t>
  </si>
  <si>
    <t>Доходные вложения в материальные ценности</t>
  </si>
  <si>
    <t>Амортизация доходных вложений в материальные ценности</t>
  </si>
  <si>
    <t>Расходы на научно-исследовательские, опытно-конструкторские</t>
  </si>
  <si>
    <t>и технологические работы</t>
  </si>
  <si>
    <t>Списано</t>
  </si>
  <si>
    <t>Всего</t>
  </si>
  <si>
    <t>На конец отчетного года</t>
  </si>
  <si>
    <t>За отчетный период</t>
  </si>
  <si>
    <t>За аналогичный период предыдущего года</t>
  </si>
  <si>
    <t>Расходы на освоение природных ресурсов</t>
  </si>
  <si>
    <t>Остаток на начало отчетного года</t>
  </si>
  <si>
    <t>Остаток на конец отчетного периода</t>
  </si>
  <si>
    <t>Расходы на освоение природных ресурсов - всего</t>
  </si>
  <si>
    <t>Форма 0710005 с. 4</t>
  </si>
  <si>
    <t>Финансовые вложения</t>
  </si>
  <si>
    <t>на конец отчетного периода</t>
  </si>
  <si>
    <t>на начало отчетного года</t>
  </si>
  <si>
    <t>Краткосрочные</t>
  </si>
  <si>
    <t>Долгосрочные</t>
  </si>
  <si>
    <t>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</si>
  <si>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</si>
  <si>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</si>
  <si>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>в том числе долговые ценные бумаги (облигации, векселя)</t>
  </si>
  <si>
    <t>Предоставленные займы</t>
  </si>
  <si>
    <t>Депозитные вклады</t>
  </si>
  <si>
    <t>Из общей суммы финансовые вложения, имеющие текущую рыночную стоимость:</t>
  </si>
  <si>
    <t>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</si>
  <si>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</si>
  <si>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Форма 0710005 с. 5</t>
  </si>
  <si>
    <t>Дебиторская и кредиторская задолженность</t>
  </si>
  <si>
    <t>Остаток на конец отчетного года</t>
  </si>
  <si>
    <t>Дебиторская задолженность:</t>
  </si>
  <si>
    <t>краткосрочная - всего</t>
  </si>
  <si>
    <t>расчеты с покупателями и заказчиками</t>
  </si>
  <si>
    <t>авансы выданные</t>
  </si>
  <si>
    <t>прочая</t>
  </si>
  <si>
    <t>долгосрочная - всего</t>
  </si>
  <si>
    <t>Кредиторская задолженность:</t>
  </si>
  <si>
    <t>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</si>
  <si>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</si>
  <si>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</si>
  <si>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</si>
  <si>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</si>
  <si>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Расходы по обычным видам деятельности (по элементам затрат)</t>
  </si>
  <si>
    <t>За отчетный год</t>
  </si>
  <si>
    <t>За предыдущий год</t>
  </si>
  <si>
    <t>Материальные затраты</t>
  </si>
  <si>
    <t>Затраты на оплату труда</t>
  </si>
  <si>
    <t>Амортизация</t>
  </si>
  <si>
    <t>Прочие затраты</t>
  </si>
  <si>
    <t>Итого по элементам затрат</t>
  </si>
  <si>
    <t>Изменение остатков (прирост [+], уменьшение [-]):</t>
  </si>
  <si>
    <t>незавершенного производства</t>
  </si>
  <si>
    <t>расходов будущих периодов</t>
  </si>
  <si>
    <t>резервов предстоящих расходов</t>
  </si>
  <si>
    <t>Форма 0710005 с. 6</t>
  </si>
  <si>
    <t>Обеспечения</t>
  </si>
  <si>
    <t>Полученные - всего</t>
  </si>
  <si>
    <t>векселя</t>
  </si>
  <si>
    <t>Имущество, находящееся в залоге</t>
  </si>
  <si>
    <t>из него:</t>
  </si>
  <si>
    <t>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</si>
  <si>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</si>
  <si>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</si>
  <si>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</si>
  <si>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</si>
  <si>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Государственная помощь</t>
  </si>
  <si>
    <t>Отчетный период</t>
  </si>
  <si>
    <t>Получено в отчетном году бюджетных средств - всего</t>
  </si>
  <si>
    <t>получено за отчет-ный период</t>
  </si>
  <si>
    <t>возвраще-но за от-четный период</t>
  </si>
  <si>
    <t>Бюджетные кредиты - всего</t>
  </si>
  <si>
    <t>Отчисления на социальные нужды</t>
  </si>
  <si>
    <t>Виды работ</t>
  </si>
  <si>
    <t>Остаток на начало отчетного периода</t>
  </si>
  <si>
    <t>Сумма расходов по участкам недр, не законченным поиском и оценкой месторождений, разведкой и (или) гидрогеологическими изысканиями и прочими аналогичными работами</t>
  </si>
  <si>
    <t>Вклады в уставные (складочные) капиталы других организаций - всего</t>
  </si>
  <si>
    <t>у владельца на товарный знак и знак обслуживания, наименование места происхождения товаров</t>
  </si>
  <si>
    <t>Земельные участки и объекты природопользования</t>
  </si>
  <si>
    <t>Сумма расходов по незаконченным научно-исследовательским, опытно-конструкторским и технологическим работам</t>
  </si>
  <si>
    <t>010</t>
  </si>
  <si>
    <t>011</t>
  </si>
  <si>
    <t>012</t>
  </si>
  <si>
    <t>013</t>
  </si>
  <si>
    <t>014</t>
  </si>
  <si>
    <t>015</t>
  </si>
  <si>
    <t>020</t>
  </si>
  <si>
    <t>030</t>
  </si>
  <si>
    <t>040</t>
  </si>
  <si>
    <t>050</t>
  </si>
  <si>
    <t>140</t>
  </si>
  <si>
    <t>172</t>
  </si>
  <si>
    <t>171</t>
  </si>
  <si>
    <t>310</t>
  </si>
  <si>
    <t>320</t>
  </si>
  <si>
    <t>410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</si>
  <si>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</si>
  <si>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</si>
  <si>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</si>
  <si>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</si>
  <si>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</si>
  <si>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</si>
  <si>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</si>
  <si>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</si>
  <si>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</si>
  <si>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</si>
  <si>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</si>
  <si>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</si>
  <si>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</si>
  <si>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</si>
  <si>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</si>
  <si>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</si>
  <si>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</si>
  <si>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</si>
  <si>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</si>
  <si>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</si>
  <si>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</si>
  <si>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</si>
  <si>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</si>
  <si>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</si>
  <si>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</si>
  <si>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</si>
  <si>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</si>
  <si>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</si>
  <si>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</si>
  <si>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Сумма не давших положительных результатов расходов по научно-исследовательским, опытно-конструкторским и техноло-
гическим работам, отнесенных на прочие расходы</t>
  </si>
  <si>
    <t>Сумма расходов на освоение природных ресурсов, отнесенных в отчетном периоде на прочие расходы как безрезультатные</t>
  </si>
  <si>
    <r>
      <t xml:space="preserve">Приложение
к Приказу Минфина РФ
от 22.07.2003 № 67н
</t>
    </r>
  </si>
  <si>
    <t>ООО "Коммунальные технологии"</t>
  </si>
  <si>
    <t>Тепло-электроснабжение</t>
  </si>
  <si>
    <t>ООО</t>
  </si>
  <si>
    <t>Частная</t>
  </si>
  <si>
    <t>Единица измерения: тыс. руб.</t>
  </si>
  <si>
    <t>71014135</t>
  </si>
  <si>
    <t>2128051193</t>
  </si>
  <si>
    <t>40.30.</t>
  </si>
  <si>
    <t>65</t>
  </si>
  <si>
    <t>13</t>
  </si>
  <si>
    <t>Приложение к бухгалтерскому балансу</t>
  </si>
  <si>
    <t>070</t>
  </si>
  <si>
    <t>075</t>
  </si>
  <si>
    <t>080</t>
  </si>
  <si>
    <t>085</t>
  </si>
  <si>
    <t>090</t>
  </si>
  <si>
    <t>095</t>
  </si>
  <si>
    <t>100</t>
  </si>
  <si>
    <t>105</t>
  </si>
  <si>
    <t>110</t>
  </si>
  <si>
    <t>115</t>
  </si>
  <si>
    <t>120</t>
  </si>
  <si>
    <t>130</t>
  </si>
  <si>
    <t>610</t>
  </si>
  <si>
    <t>611</t>
  </si>
  <si>
    <t>612</t>
  </si>
  <si>
    <t>613</t>
  </si>
  <si>
    <t>620</t>
  </si>
  <si>
    <t>621</t>
  </si>
  <si>
    <t>622</t>
  </si>
  <si>
    <t>623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</si>
  <si>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</si>
  <si>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</si>
  <si>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</si>
  <si>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</si>
  <si>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</si>
  <si>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</si>
  <si>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</si>
  <si>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</si>
  <si>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</si>
  <si>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651</t>
  </si>
  <si>
    <t>652</t>
  </si>
  <si>
    <t>653</t>
  </si>
  <si>
    <t>660</t>
  </si>
  <si>
    <t>зданий и сооружений,передаточных устройств</t>
  </si>
  <si>
    <t>Имущество для передачи в аренду</t>
  </si>
  <si>
    <t>Имущество, предоставляемое по договору хранения</t>
  </si>
  <si>
    <t>0</t>
  </si>
  <si>
    <t>за 201</t>
  </si>
  <si>
    <t>2011</t>
  </si>
  <si>
    <t>30</t>
  </si>
  <si>
    <t>03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</si>
</sst>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_-* #,##0.0_р_._-;\-* #,##0.0_р_._-;_-* &quot;-&quot;??_р_._-;_-@_-"/>
    <numFmt numFmtId="166" formatCode="_-* #,##0_р_._-;\-* #,##0_р_._-;_-* &quot;-&quot;??_р_._-;_-@_-"/>
  </numFmts>
  <fonts count="22">
    <font>
      <sz val="10"/>
      <name val="Arial Cyr"/>
      <family val="0"/>
    </font>
    <font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43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 wrapText="1"/>
    </xf>
    <xf numFmtId="43" fontId="2" fillId="0" borderId="11" xfId="0" applyNumberFormat="1" applyFont="1" applyFill="1" applyBorder="1" applyAlignment="1">
      <alignment horizontal="center"/>
    </xf>
    <xf numFmtId="43" fontId="2" fillId="0" borderId="26" xfId="0" applyNumberFormat="1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 horizontal="center"/>
    </xf>
    <xf numFmtId="43" fontId="2" fillId="0" borderId="14" xfId="0" applyNumberFormat="1" applyFont="1" applyFill="1" applyBorder="1" applyAlignment="1">
      <alignment horizontal="center"/>
    </xf>
    <xf numFmtId="43" fontId="2" fillId="0" borderId="15" xfId="0" applyNumberFormat="1" applyFont="1" applyFill="1" applyBorder="1" applyAlignment="1">
      <alignment horizontal="center"/>
    </xf>
    <xf numFmtId="43" fontId="2" fillId="0" borderId="19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 wrapText="1"/>
    </xf>
    <xf numFmtId="49" fontId="2" fillId="0" borderId="27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 wrapText="1"/>
    </xf>
    <xf numFmtId="43" fontId="2" fillId="0" borderId="10" xfId="0" applyNumberFormat="1" applyFont="1" applyFill="1" applyBorder="1" applyAlignment="1">
      <alignment horizontal="center" vertical="top" wrapText="1"/>
    </xf>
    <xf numFmtId="43" fontId="2" fillId="0" borderId="11" xfId="0" applyNumberFormat="1" applyFont="1" applyFill="1" applyBorder="1" applyAlignment="1">
      <alignment horizontal="center" vertical="top" wrapText="1"/>
    </xf>
    <xf numFmtId="43" fontId="2" fillId="0" borderId="24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43" fontId="2" fillId="0" borderId="22" xfId="0" applyNumberFormat="1" applyFont="1" applyFill="1" applyBorder="1" applyAlignment="1">
      <alignment horizontal="center"/>
    </xf>
    <xf numFmtId="43" fontId="2" fillId="0" borderId="28" xfId="0" applyNumberFormat="1" applyFont="1" applyFill="1" applyBorder="1" applyAlignment="1">
      <alignment horizontal="center"/>
    </xf>
    <xf numFmtId="43" fontId="2" fillId="0" borderId="29" xfId="0" applyNumberFormat="1" applyFont="1" applyFill="1" applyBorder="1" applyAlignment="1">
      <alignment horizontal="center"/>
    </xf>
    <xf numFmtId="41" fontId="2" fillId="0" borderId="14" xfId="0" applyNumberFormat="1" applyFont="1" applyFill="1" applyBorder="1" applyAlignment="1">
      <alignment horizontal="center"/>
    </xf>
    <xf numFmtId="41" fontId="2" fillId="0" borderId="15" xfId="0" applyNumberFormat="1" applyFont="1" applyFill="1" applyBorder="1" applyAlignment="1">
      <alignment horizontal="center"/>
    </xf>
    <xf numFmtId="41" fontId="2" fillId="0" borderId="2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27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6" fontId="2" fillId="0" borderId="11" xfId="0" applyNumberFormat="1" applyFont="1" applyFill="1" applyBorder="1" applyAlignment="1">
      <alignment horizontal="center"/>
    </xf>
    <xf numFmtId="166" fontId="2" fillId="0" borderId="31" xfId="0" applyNumberFormat="1" applyFont="1" applyFill="1" applyBorder="1" applyAlignment="1">
      <alignment horizontal="center"/>
    </xf>
    <xf numFmtId="166" fontId="2" fillId="0" borderId="27" xfId="0" applyNumberFormat="1" applyFont="1" applyFill="1" applyBorder="1" applyAlignment="1">
      <alignment horizontal="center"/>
    </xf>
    <xf numFmtId="43" fontId="2" fillId="0" borderId="16" xfId="0" applyNumberFormat="1" applyFont="1" applyFill="1" applyBorder="1" applyAlignment="1">
      <alignment horizontal="center"/>
    </xf>
    <xf numFmtId="43" fontId="2" fillId="0" borderId="17" xfId="0" applyNumberFormat="1" applyFont="1" applyFill="1" applyBorder="1" applyAlignment="1">
      <alignment horizontal="center"/>
    </xf>
    <xf numFmtId="43" fontId="2" fillId="0" borderId="30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49" fontId="2" fillId="0" borderId="25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43" fontId="2" fillId="0" borderId="21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3" fontId="2" fillId="0" borderId="36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top" wrapText="1"/>
    </xf>
    <xf numFmtId="43" fontId="2" fillId="0" borderId="31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43" fontId="2" fillId="0" borderId="37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3" fontId="2" fillId="0" borderId="2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41" fontId="2" fillId="0" borderId="39" xfId="0" applyNumberFormat="1" applyFont="1" applyFill="1" applyBorder="1" applyAlignment="1">
      <alignment horizontal="center"/>
    </xf>
    <xf numFmtId="41" fontId="2" fillId="0" borderId="33" xfId="0" applyNumberFormat="1" applyFont="1" applyFill="1" applyBorder="1" applyAlignment="1">
      <alignment horizontal="center"/>
    </xf>
    <xf numFmtId="41" fontId="2" fillId="0" borderId="34" xfId="0" applyNumberFormat="1" applyFont="1" applyFill="1" applyBorder="1" applyAlignment="1">
      <alignment horizontal="center"/>
    </xf>
    <xf numFmtId="41" fontId="2" fillId="0" borderId="40" xfId="0" applyNumberFormat="1" applyFont="1" applyFill="1" applyBorder="1" applyAlignment="1">
      <alignment horizontal="center"/>
    </xf>
    <xf numFmtId="41" fontId="2" fillId="0" borderId="36" xfId="0" applyNumberFormat="1" applyFont="1" applyFill="1" applyBorder="1" applyAlignment="1">
      <alignment horizontal="center"/>
    </xf>
    <xf numFmtId="41" fontId="2" fillId="0" borderId="12" xfId="0" applyNumberFormat="1" applyFont="1" applyFill="1" applyBorder="1" applyAlignment="1">
      <alignment horizontal="center"/>
    </xf>
    <xf numFmtId="41" fontId="2" fillId="0" borderId="13" xfId="0" applyNumberFormat="1" applyFont="1" applyFill="1" applyBorder="1" applyAlignment="1">
      <alignment horizontal="center"/>
    </xf>
    <xf numFmtId="41" fontId="2" fillId="0" borderId="19" xfId="0" applyNumberFormat="1" applyFont="1" applyFill="1" applyBorder="1" applyAlignment="1">
      <alignment horizontal="center"/>
    </xf>
    <xf numFmtId="41" fontId="2" fillId="0" borderId="37" xfId="0" applyNumberFormat="1" applyFont="1" applyFill="1" applyBorder="1" applyAlignment="1">
      <alignment horizontal="center"/>
    </xf>
    <xf numFmtId="43" fontId="2" fillId="0" borderId="39" xfId="0" applyNumberFormat="1" applyFont="1" applyFill="1" applyBorder="1" applyAlignment="1">
      <alignment horizontal="center"/>
    </xf>
    <xf numFmtId="43" fontId="2" fillId="0" borderId="33" xfId="0" applyNumberFormat="1" applyFont="1" applyFill="1" applyBorder="1" applyAlignment="1">
      <alignment horizontal="center"/>
    </xf>
    <xf numFmtId="43" fontId="2" fillId="0" borderId="40" xfId="0" applyNumberFormat="1" applyFont="1" applyFill="1" applyBorder="1" applyAlignment="1">
      <alignment horizontal="center"/>
    </xf>
    <xf numFmtId="41" fontId="2" fillId="0" borderId="22" xfId="0" applyNumberFormat="1" applyFont="1" applyFill="1" applyBorder="1" applyAlignment="1">
      <alignment horizontal="center"/>
    </xf>
    <xf numFmtId="41" fontId="2" fillId="0" borderId="28" xfId="0" applyNumberFormat="1" applyFont="1" applyFill="1" applyBorder="1" applyAlignment="1">
      <alignment horizontal="center"/>
    </xf>
    <xf numFmtId="41" fontId="2" fillId="0" borderId="29" xfId="0" applyNumberFormat="1" applyFont="1" applyFill="1" applyBorder="1" applyAlignment="1">
      <alignment horizontal="center"/>
    </xf>
    <xf numFmtId="41" fontId="2" fillId="0" borderId="2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wrapText="1"/>
    </xf>
    <xf numFmtId="43" fontId="2" fillId="0" borderId="31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166" fontId="2" fillId="0" borderId="44" xfId="0" applyNumberFormat="1" applyFont="1" applyFill="1" applyBorder="1" applyAlignment="1">
      <alignment horizontal="center"/>
    </xf>
    <xf numFmtId="166" fontId="2" fillId="0" borderId="42" xfId="0" applyNumberFormat="1" applyFont="1" applyFill="1" applyBorder="1" applyAlignment="1">
      <alignment horizontal="center"/>
    </xf>
    <xf numFmtId="166" fontId="2" fillId="0" borderId="45" xfId="0" applyNumberFormat="1" applyFont="1" applyFill="1" applyBorder="1" applyAlignment="1">
      <alignment horizontal="center"/>
    </xf>
    <xf numFmtId="166" fontId="2" fillId="0" borderId="41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166" fontId="2" fillId="0" borderId="17" xfId="0" applyNumberFormat="1" applyFont="1" applyFill="1" applyBorder="1" applyAlignment="1">
      <alignment horizontal="center"/>
    </xf>
    <xf numFmtId="166" fontId="2" fillId="0" borderId="21" xfId="0" applyNumberFormat="1" applyFont="1" applyFill="1" applyBorder="1" applyAlignment="1">
      <alignment horizontal="center"/>
    </xf>
    <xf numFmtId="166" fontId="2" fillId="0" borderId="46" xfId="0" applyNumberFormat="1" applyFont="1" applyFill="1" applyBorder="1" applyAlignment="1">
      <alignment horizontal="center"/>
    </xf>
    <xf numFmtId="166" fontId="2" fillId="0" borderId="32" xfId="0" applyNumberFormat="1" applyFont="1" applyFill="1" applyBorder="1" applyAlignment="1">
      <alignment horizontal="center"/>
    </xf>
    <xf numFmtId="166" fontId="2" fillId="0" borderId="33" xfId="0" applyNumberFormat="1" applyFont="1" applyFill="1" applyBorder="1" applyAlignment="1">
      <alignment horizontal="center"/>
    </xf>
    <xf numFmtId="166" fontId="2" fillId="0" borderId="4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166" fontId="2" fillId="0" borderId="12" xfId="0" applyNumberFormat="1" applyFont="1" applyFill="1" applyBorder="1" applyAlignment="1">
      <alignment horizontal="center"/>
    </xf>
    <xf numFmtId="166" fontId="2" fillId="0" borderId="13" xfId="0" applyNumberFormat="1" applyFont="1" applyFill="1" applyBorder="1" applyAlignment="1">
      <alignment horizontal="center"/>
    </xf>
    <xf numFmtId="166" fontId="2" fillId="0" borderId="37" xfId="0" applyNumberFormat="1" applyFont="1" applyFill="1" applyBorder="1" applyAlignment="1">
      <alignment horizontal="center"/>
    </xf>
    <xf numFmtId="166" fontId="2" fillId="0" borderId="14" xfId="0" applyNumberFormat="1" applyFont="1" applyFill="1" applyBorder="1" applyAlignment="1">
      <alignment horizontal="center"/>
    </xf>
    <xf numFmtId="166" fontId="2" fillId="0" borderId="15" xfId="0" applyNumberFormat="1" applyFont="1" applyFill="1" applyBorder="1" applyAlignment="1">
      <alignment horizontal="center"/>
    </xf>
    <xf numFmtId="166" fontId="2" fillId="0" borderId="36" xfId="0" applyNumberFormat="1" applyFont="1" applyFill="1" applyBorder="1" applyAlignment="1">
      <alignment horizontal="center"/>
    </xf>
    <xf numFmtId="166" fontId="2" fillId="0" borderId="35" xfId="0" applyNumberFormat="1" applyFont="1" applyFill="1" applyBorder="1" applyAlignment="1">
      <alignment horizontal="center"/>
    </xf>
    <xf numFmtId="166" fontId="2" fillId="0" borderId="25" xfId="0" applyNumberFormat="1" applyFont="1" applyFill="1" applyBorder="1" applyAlignment="1">
      <alignment horizontal="center"/>
    </xf>
    <xf numFmtId="166" fontId="2" fillId="0" borderId="22" xfId="0" applyNumberFormat="1" applyFont="1" applyFill="1" applyBorder="1" applyAlignment="1">
      <alignment horizontal="center"/>
    </xf>
    <xf numFmtId="166" fontId="2" fillId="0" borderId="28" xfId="0" applyNumberFormat="1" applyFont="1" applyFill="1" applyBorder="1" applyAlignment="1">
      <alignment horizontal="center"/>
    </xf>
    <xf numFmtId="166" fontId="2" fillId="0" borderId="23" xfId="0" applyNumberFormat="1" applyFont="1" applyFill="1" applyBorder="1" applyAlignment="1">
      <alignment horizontal="center"/>
    </xf>
    <xf numFmtId="166" fontId="2" fillId="0" borderId="38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vertical="top"/>
    </xf>
    <xf numFmtId="166" fontId="2" fillId="0" borderId="39" xfId="0" applyNumberFormat="1" applyFont="1" applyFill="1" applyBorder="1" applyAlignment="1">
      <alignment horizontal="center"/>
    </xf>
    <xf numFmtId="166" fontId="2" fillId="0" borderId="47" xfId="0" applyNumberFormat="1" applyFont="1" applyFill="1" applyBorder="1" applyAlignment="1">
      <alignment horizontal="center"/>
    </xf>
    <xf numFmtId="166" fontId="2" fillId="0" borderId="48" xfId="0" applyNumberFormat="1" applyFont="1" applyFill="1" applyBorder="1" applyAlignment="1">
      <alignment horizontal="center"/>
    </xf>
    <xf numFmtId="166" fontId="2" fillId="0" borderId="49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49" fontId="2" fillId="0" borderId="50" xfId="0" applyNumberFormat="1" applyFont="1" applyFill="1" applyBorder="1" applyAlignment="1">
      <alignment horizontal="center"/>
    </xf>
    <xf numFmtId="166" fontId="2" fillId="0" borderId="51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wrapText="1"/>
    </xf>
    <xf numFmtId="43" fontId="2" fillId="0" borderId="44" xfId="0" applyNumberFormat="1" applyFont="1" applyFill="1" applyBorder="1" applyAlignment="1">
      <alignment horizontal="center"/>
    </xf>
    <xf numFmtId="43" fontId="2" fillId="0" borderId="42" xfId="0" applyNumberFormat="1" applyFont="1" applyFill="1" applyBorder="1" applyAlignment="1">
      <alignment horizontal="center"/>
    </xf>
    <xf numFmtId="43" fontId="2" fillId="0" borderId="4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43" fontId="2" fillId="0" borderId="45" xfId="0" applyNumberFormat="1" applyFont="1" applyFill="1" applyBorder="1" applyAlignment="1">
      <alignment horizontal="center"/>
    </xf>
    <xf numFmtId="43" fontId="2" fillId="0" borderId="51" xfId="0" applyNumberFormat="1" applyFont="1" applyFill="1" applyBorder="1" applyAlignment="1">
      <alignment horizontal="center"/>
    </xf>
    <xf numFmtId="43" fontId="2" fillId="0" borderId="48" xfId="0" applyNumberFormat="1" applyFont="1" applyFill="1" applyBorder="1" applyAlignment="1">
      <alignment horizontal="center"/>
    </xf>
    <xf numFmtId="43" fontId="2" fillId="0" borderId="50" xfId="0" applyNumberFormat="1" applyFont="1" applyFill="1" applyBorder="1" applyAlignment="1">
      <alignment horizontal="center"/>
    </xf>
    <xf numFmtId="43" fontId="2" fillId="0" borderId="49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wrapText="1"/>
    </xf>
    <xf numFmtId="41" fontId="2" fillId="0" borderId="10" xfId="0" applyNumberFormat="1" applyFont="1" applyFill="1" applyBorder="1" applyAlignment="1">
      <alignment horizontal="center"/>
    </xf>
    <xf numFmtId="41" fontId="2" fillId="0" borderId="11" xfId="0" applyNumberFormat="1" applyFont="1" applyFill="1" applyBorder="1" applyAlignment="1">
      <alignment horizontal="center"/>
    </xf>
    <xf numFmtId="41" fontId="2" fillId="0" borderId="24" xfId="0" applyNumberFormat="1" applyFont="1" applyFill="1" applyBorder="1" applyAlignment="1">
      <alignment horizontal="center"/>
    </xf>
    <xf numFmtId="41" fontId="2" fillId="0" borderId="31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41" fontId="2" fillId="0" borderId="44" xfId="0" applyNumberFormat="1" applyFont="1" applyFill="1" applyBorder="1" applyAlignment="1">
      <alignment horizontal="center"/>
    </xf>
    <xf numFmtId="41" fontId="2" fillId="0" borderId="42" xfId="0" applyNumberFormat="1" applyFont="1" applyFill="1" applyBorder="1" applyAlignment="1">
      <alignment horizontal="center"/>
    </xf>
    <xf numFmtId="41" fontId="2" fillId="0" borderId="43" xfId="0" applyNumberFormat="1" applyFont="1" applyFill="1" applyBorder="1" applyAlignment="1">
      <alignment horizontal="center"/>
    </xf>
    <xf numFmtId="41" fontId="2" fillId="0" borderId="16" xfId="0" applyNumberFormat="1" applyFont="1" applyFill="1" applyBorder="1" applyAlignment="1">
      <alignment horizontal="center"/>
    </xf>
    <xf numFmtId="41" fontId="2" fillId="0" borderId="17" xfId="0" applyNumberFormat="1" applyFont="1" applyFill="1" applyBorder="1" applyAlignment="1">
      <alignment horizontal="center"/>
    </xf>
    <xf numFmtId="41" fontId="2" fillId="0" borderId="3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43" fontId="2" fillId="0" borderId="34" xfId="0" applyNumberFormat="1" applyFont="1" applyFill="1" applyBorder="1" applyAlignment="1">
      <alignment horizontal="center"/>
    </xf>
    <xf numFmtId="43" fontId="2" fillId="0" borderId="38" xfId="0" applyNumberFormat="1" applyFont="1" applyFill="1" applyBorder="1" applyAlignment="1">
      <alignment horizontal="center" wrapText="1"/>
    </xf>
    <xf numFmtId="43" fontId="2" fillId="0" borderId="28" xfId="0" applyNumberFormat="1" applyFont="1" applyFill="1" applyBorder="1" applyAlignment="1">
      <alignment horizontal="center" wrapText="1"/>
    </xf>
    <xf numFmtId="43" fontId="2" fillId="0" borderId="29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43" fontId="2" fillId="0" borderId="46" xfId="0" applyNumberFormat="1" applyFont="1" applyFill="1" applyBorder="1" applyAlignment="1">
      <alignment horizontal="center" vertical="top" wrapText="1"/>
    </xf>
    <xf numFmtId="43" fontId="2" fillId="0" borderId="17" xfId="0" applyNumberFormat="1" applyFont="1" applyFill="1" applyBorder="1" applyAlignment="1">
      <alignment horizontal="center" vertical="top" wrapText="1"/>
    </xf>
    <xf numFmtId="43" fontId="2" fillId="0" borderId="30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5" xfId="0" applyFont="1" applyFill="1" applyBorder="1" applyAlignment="1">
      <alignment vertical="top" wrapText="1"/>
    </xf>
    <xf numFmtId="0" fontId="2" fillId="0" borderId="31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36" xfId="0" applyFont="1" applyFill="1" applyBorder="1" applyAlignment="1">
      <alignment vertical="top" wrapText="1"/>
    </xf>
    <xf numFmtId="41" fontId="2" fillId="0" borderId="21" xfId="0" applyNumberFormat="1" applyFont="1" applyFill="1" applyBorder="1" applyAlignment="1">
      <alignment horizontal="center"/>
    </xf>
    <xf numFmtId="41" fontId="2" fillId="0" borderId="11" xfId="0" applyNumberFormat="1" applyFont="1" applyFill="1" applyBorder="1" applyAlignment="1">
      <alignment horizontal="left"/>
    </xf>
    <xf numFmtId="41" fontId="2" fillId="0" borderId="24" xfId="0" applyNumberFormat="1" applyFont="1" applyFill="1" applyBorder="1" applyAlignment="1">
      <alignment horizontal="left"/>
    </xf>
    <xf numFmtId="41" fontId="2" fillId="0" borderId="45" xfId="0" applyNumberFormat="1" applyFont="1" applyFill="1" applyBorder="1" applyAlignment="1">
      <alignment horizontal="center"/>
    </xf>
    <xf numFmtId="41" fontId="2" fillId="0" borderId="10" xfId="0" applyNumberFormat="1" applyFont="1" applyFill="1" applyBorder="1" applyAlignment="1">
      <alignment horizontal="right"/>
    </xf>
    <xf numFmtId="41" fontId="2" fillId="0" borderId="11" xfId="0" applyNumberFormat="1" applyFont="1" applyFill="1" applyBorder="1" applyAlignment="1">
      <alignment horizontal="right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166" fontId="2" fillId="0" borderId="24" xfId="0" applyNumberFormat="1" applyFont="1" applyFill="1" applyBorder="1" applyAlignment="1">
      <alignment horizontal="center"/>
    </xf>
    <xf numFmtId="166" fontId="2" fillId="0" borderId="26" xfId="0" applyNumberFormat="1" applyFont="1" applyFill="1" applyBorder="1" applyAlignment="1">
      <alignment horizontal="center"/>
    </xf>
    <xf numFmtId="166" fontId="2" fillId="0" borderId="19" xfId="0" applyNumberFormat="1" applyFont="1" applyFill="1" applyBorder="1" applyAlignment="1">
      <alignment horizontal="center"/>
    </xf>
    <xf numFmtId="166" fontId="2" fillId="0" borderId="18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52" xfId="0" applyNumberFormat="1" applyFont="1" applyFill="1" applyBorder="1" applyAlignment="1">
      <alignment horizontal="center"/>
    </xf>
    <xf numFmtId="166" fontId="2" fillId="0" borderId="20" xfId="0" applyNumberFormat="1" applyFont="1" applyFill="1" applyBorder="1" applyAlignment="1">
      <alignment horizontal="center"/>
    </xf>
    <xf numFmtId="166" fontId="2" fillId="0" borderId="2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2" fillId="0" borderId="5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3" fontId="2" fillId="0" borderId="54" xfId="0" applyNumberFormat="1" applyFont="1" applyFill="1" applyBorder="1" applyAlignment="1">
      <alignment horizontal="center"/>
    </xf>
    <xf numFmtId="43" fontId="2" fillId="0" borderId="55" xfId="0" applyNumberFormat="1" applyFont="1" applyFill="1" applyBorder="1" applyAlignment="1">
      <alignment horizontal="center"/>
    </xf>
    <xf numFmtId="43" fontId="2" fillId="0" borderId="41" xfId="0" applyNumberFormat="1" applyFont="1" applyFill="1" applyBorder="1" applyAlignment="1">
      <alignment horizontal="center"/>
    </xf>
    <xf numFmtId="43" fontId="2" fillId="0" borderId="56" xfId="0" applyNumberFormat="1" applyFont="1" applyFill="1" applyBorder="1" applyAlignment="1">
      <alignment horizontal="center"/>
    </xf>
    <xf numFmtId="43" fontId="2" fillId="0" borderId="57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43" fontId="2" fillId="0" borderId="17" xfId="0" applyNumberFormat="1" applyFont="1" applyFill="1" applyBorder="1" applyAlignment="1">
      <alignment horizontal="left"/>
    </xf>
    <xf numFmtId="43" fontId="2" fillId="0" borderId="30" xfId="0" applyNumberFormat="1" applyFont="1" applyFill="1" applyBorder="1" applyAlignment="1">
      <alignment horizontal="left"/>
    </xf>
    <xf numFmtId="43" fontId="2" fillId="0" borderId="16" xfId="0" applyNumberFormat="1" applyFont="1" applyFill="1" applyBorder="1" applyAlignment="1">
      <alignment horizontal="right"/>
    </xf>
    <xf numFmtId="43" fontId="2" fillId="0" borderId="17" xfId="0" applyNumberFormat="1" applyFont="1" applyFill="1" applyBorder="1" applyAlignment="1">
      <alignment horizontal="right"/>
    </xf>
    <xf numFmtId="43" fontId="2" fillId="0" borderId="10" xfId="0" applyNumberFormat="1" applyFont="1" applyFill="1" applyBorder="1" applyAlignment="1">
      <alignment horizontal="right"/>
    </xf>
    <xf numFmtId="43" fontId="2" fillId="0" borderId="11" xfId="0" applyNumberFormat="1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center"/>
    </xf>
    <xf numFmtId="43" fontId="2" fillId="0" borderId="11" xfId="0" applyNumberFormat="1" applyFont="1" applyFill="1" applyBorder="1" applyAlignment="1">
      <alignment horizontal="left"/>
    </xf>
    <xf numFmtId="43" fontId="2" fillId="0" borderId="2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91;&#1093;%20&#1073;&#1072;&#1083;&#1072;&#1085;&#1089;%202006%20&#1050;&#105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6;&#1080;&#1092;&#1088;&#1086;&#1074;&#1082;&#1080;%20&#1073;&#1072;&#1083;&#1072;&#1085;&#1089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6;&#1080;&#1092;&#1088;&#1086;&#1074;&#1082;&#1080;%20&#1073;&#1072;&#1083;&#1072;&#1085;&#1089;&#1072;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6;&#1080;&#1092;&#1088;&#1086;&#1074;&#1082;&#1080;%20&#1073;&#1072;&#1083;&#1072;&#1085;&#1089;&#1072;%20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91;&#1093;%20&#1073;&#1072;&#1083;&#1072;&#1085;&#1089;%202010%20&#1054;&#1054;&#1054;%20&#1050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ив"/>
      <sheetName val="пассив"/>
      <sheetName val="Лист1"/>
      <sheetName val="Расшифровка"/>
    </sheetNames>
    <sheetDataSet>
      <sheetData sheetId="3">
        <row r="6">
          <cell r="D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120"/>
      <sheetName val="стр130"/>
      <sheetName val="стр.135"/>
      <sheetName val="стр.140"/>
      <sheetName val="стр.145"/>
      <sheetName val="стр211"/>
      <sheetName val="стр 213"/>
      <sheetName val="стр 216 "/>
      <sheetName val="стр 240"/>
      <sheetName val="СТР 260"/>
      <sheetName val="стр.470"/>
      <sheetName val="стр.471"/>
      <sheetName val="СТР.515"/>
      <sheetName val="стр 520"/>
      <sheetName val="стр 610"/>
      <sheetName val="СТР622"/>
      <sheetName val="стр 620"/>
      <sheetName val="СТР 624"/>
      <sheetName val="стр630"/>
      <sheetName val="стр 910"/>
      <sheetName val="стр.990"/>
      <sheetName val="Контроль"/>
    </sheetNames>
    <sheetDataSet>
      <sheetData sheetId="3">
        <row r="14">
          <cell r="D14">
            <v>40000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р 110"/>
      <sheetName val="стр120"/>
      <sheetName val="стр130"/>
      <sheetName val="стр.135"/>
      <sheetName val="стр.140"/>
      <sheetName val="стр.145"/>
      <sheetName val="стр211"/>
      <sheetName val="стр 213"/>
      <sheetName val="стр 240"/>
      <sheetName val="СТР 260"/>
      <sheetName val="стр.470"/>
      <sheetName val="стр.471"/>
      <sheetName val="СТР.515"/>
      <sheetName val="стр 520"/>
      <sheetName val="стр 610"/>
      <sheetName val="стр 660"/>
      <sheetName val="стр 625"/>
      <sheetName val="СТР622"/>
      <sheetName val="стр 620"/>
      <sheetName val="СТР 624"/>
      <sheetName val="стр630"/>
      <sheetName val="стр 910"/>
      <sheetName val="Контроль"/>
    </sheetNames>
    <sheetDataSet>
      <sheetData sheetId="1">
        <row r="20">
          <cell r="D2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тр 110"/>
      <sheetName val="стр120"/>
      <sheetName val="стр130"/>
      <sheetName val="стр.140"/>
      <sheetName val="стр.145"/>
      <sheetName val="стр211"/>
      <sheetName val="стр 240"/>
      <sheetName val="стр.270"/>
      <sheetName val="СТР 260"/>
      <sheetName val="стр.470"/>
      <sheetName val="стр.471"/>
      <sheetName val="СТР.515"/>
      <sheetName val="стр 610"/>
      <sheetName val="СТР622"/>
      <sheetName val="стр 620"/>
      <sheetName val="стр 625"/>
      <sheetName val="стр630"/>
      <sheetName val="960"/>
      <sheetName val="стр 910"/>
      <sheetName val="Контроль"/>
    </sheetNames>
    <sheetDataSet>
      <sheetData sheetId="0">
        <row r="14">
          <cell r="C14">
            <v>38</v>
          </cell>
        </row>
      </sheetData>
      <sheetData sheetId="1">
        <row r="13">
          <cell r="D13">
            <v>80125</v>
          </cell>
          <cell r="E13">
            <v>0</v>
          </cell>
          <cell r="F13">
            <v>6322</v>
          </cell>
        </row>
        <row r="14">
          <cell r="D14">
            <v>875</v>
          </cell>
          <cell r="F14">
            <v>170</v>
          </cell>
        </row>
        <row r="15">
          <cell r="D15">
            <v>70496</v>
          </cell>
          <cell r="E15">
            <v>6</v>
          </cell>
          <cell r="F15">
            <v>33993</v>
          </cell>
        </row>
        <row r="16">
          <cell r="D16">
            <v>86098</v>
          </cell>
          <cell r="E16">
            <v>1049</v>
          </cell>
          <cell r="F16">
            <v>42088</v>
          </cell>
        </row>
        <row r="17">
          <cell r="D17">
            <v>2650</v>
          </cell>
          <cell r="E17">
            <v>57</v>
          </cell>
          <cell r="F17">
            <v>1817</v>
          </cell>
        </row>
        <row r="18">
          <cell r="D18">
            <v>131</v>
          </cell>
          <cell r="E18">
            <v>55</v>
          </cell>
          <cell r="F18">
            <v>115</v>
          </cell>
        </row>
        <row r="19">
          <cell r="D19">
            <v>205</v>
          </cell>
          <cell r="E19">
            <v>296</v>
          </cell>
          <cell r="F19">
            <v>2434</v>
          </cell>
        </row>
        <row r="20">
          <cell r="D20">
            <v>380</v>
          </cell>
        </row>
        <row r="21">
          <cell r="E21">
            <v>6</v>
          </cell>
          <cell r="F21">
            <v>4</v>
          </cell>
        </row>
      </sheetData>
      <sheetData sheetId="6">
        <row r="9">
          <cell r="E9">
            <v>709866</v>
          </cell>
        </row>
        <row r="36">
          <cell r="E36">
            <v>40350</v>
          </cell>
        </row>
        <row r="45">
          <cell r="E45">
            <v>61912</v>
          </cell>
        </row>
        <row r="52">
          <cell r="E52">
            <v>142059</v>
          </cell>
        </row>
        <row r="65">
          <cell r="E65">
            <v>0</v>
          </cell>
        </row>
        <row r="70">
          <cell r="E70">
            <v>711</v>
          </cell>
        </row>
        <row r="74">
          <cell r="E74">
            <v>75</v>
          </cell>
        </row>
        <row r="75">
          <cell r="E75">
            <v>0</v>
          </cell>
        </row>
        <row r="76">
          <cell r="E76">
            <v>52</v>
          </cell>
        </row>
        <row r="77">
          <cell r="E77">
            <v>5824</v>
          </cell>
        </row>
        <row r="82">
          <cell r="E82">
            <v>9250</v>
          </cell>
        </row>
        <row r="85">
          <cell r="E85">
            <v>833</v>
          </cell>
        </row>
        <row r="92">
          <cell r="E92">
            <v>0</v>
          </cell>
        </row>
      </sheetData>
      <sheetData sheetId="14">
        <row r="11">
          <cell r="E11">
            <v>534159</v>
          </cell>
        </row>
        <row r="28">
          <cell r="E28">
            <v>37364</v>
          </cell>
        </row>
        <row r="33">
          <cell r="E33">
            <v>56034</v>
          </cell>
        </row>
        <row r="42">
          <cell r="E42">
            <v>7055</v>
          </cell>
        </row>
        <row r="50">
          <cell r="E50">
            <v>21917</v>
          </cell>
        </row>
        <row r="51">
          <cell r="E51">
            <v>1554</v>
          </cell>
        </row>
        <row r="52">
          <cell r="E52">
            <v>2</v>
          </cell>
        </row>
        <row r="53">
          <cell r="E53">
            <v>277</v>
          </cell>
        </row>
        <row r="54">
          <cell r="E54">
            <v>2</v>
          </cell>
        </row>
        <row r="55">
          <cell r="E55">
            <v>2072</v>
          </cell>
        </row>
      </sheetData>
      <sheetData sheetId="17">
        <row r="16">
          <cell r="L16">
            <v>33218</v>
          </cell>
        </row>
        <row r="17">
          <cell r="L17">
            <v>18278</v>
          </cell>
        </row>
        <row r="18">
          <cell r="L18">
            <v>23422</v>
          </cell>
        </row>
        <row r="19">
          <cell r="L19">
            <v>74364</v>
          </cell>
        </row>
        <row r="20">
          <cell r="L20">
            <v>34317</v>
          </cell>
        </row>
        <row r="21">
          <cell r="L21">
            <v>20507</v>
          </cell>
        </row>
        <row r="22">
          <cell r="L22">
            <v>35741</v>
          </cell>
        </row>
        <row r="23">
          <cell r="L23">
            <v>1219847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ив"/>
      <sheetName val="пассив"/>
    </sheetNames>
    <sheetDataSet>
      <sheetData sheetId="0">
        <row r="41">
          <cell r="AG41">
            <v>18058</v>
          </cell>
          <cell r="AP41">
            <v>23833</v>
          </cell>
        </row>
      </sheetData>
      <sheetData sheetId="1">
        <row r="22">
          <cell r="AP22">
            <v>700446</v>
          </cell>
        </row>
        <row r="40">
          <cell r="AP40">
            <v>2989709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43"/>
  <sheetViews>
    <sheetView tabSelected="1" view="pageBreakPreview" zoomScaleSheetLayoutView="100" zoomScalePageLayoutView="0" workbookViewId="0" topLeftCell="A205">
      <selection activeCell="CJ60" sqref="CJ60:DC60"/>
    </sheetView>
  </sheetViews>
  <sheetFormatPr defaultColWidth="0.875" defaultRowHeight="12.75"/>
  <cols>
    <col min="1" max="114" width="0.875" style="1" customWidth="1"/>
    <col min="115" max="115" width="10.25390625" style="1" bestFit="1" customWidth="1"/>
    <col min="116" max="16384" width="0.875" style="1" customWidth="1"/>
  </cols>
  <sheetData>
    <row r="1" spans="73:107" ht="39.75" customHeight="1">
      <c r="BU1" s="282" t="s">
        <v>191</v>
      </c>
      <c r="BV1" s="282"/>
      <c r="BW1" s="282"/>
      <c r="BX1" s="282"/>
      <c r="BY1" s="282"/>
      <c r="BZ1" s="282"/>
      <c r="CA1" s="282"/>
      <c r="CB1" s="282"/>
      <c r="CC1" s="282"/>
      <c r="CD1" s="282"/>
      <c r="CE1" s="282"/>
      <c r="CF1" s="282"/>
      <c r="CG1" s="282"/>
      <c r="CH1" s="282"/>
      <c r="CI1" s="282"/>
      <c r="CJ1" s="282"/>
      <c r="CK1" s="282"/>
      <c r="CL1" s="282"/>
      <c r="CM1" s="282"/>
      <c r="CN1" s="282"/>
      <c r="CO1" s="282"/>
      <c r="CP1" s="282"/>
      <c r="CQ1" s="282"/>
      <c r="CR1" s="282"/>
      <c r="CS1" s="282"/>
      <c r="CT1" s="282"/>
      <c r="CU1" s="282"/>
      <c r="CV1" s="282"/>
      <c r="CW1" s="282"/>
      <c r="CX1" s="282"/>
      <c r="CY1" s="282"/>
      <c r="CZ1" s="282"/>
      <c r="DA1" s="282"/>
      <c r="DB1" s="282"/>
      <c r="DC1" s="282"/>
    </row>
    <row r="2" spans="1:107" ht="15.75">
      <c r="A2" s="283" t="s">
        <v>202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3"/>
      <c r="BM2" s="283"/>
      <c r="BN2" s="283"/>
      <c r="BO2" s="283"/>
      <c r="BP2" s="283"/>
      <c r="BQ2" s="283"/>
      <c r="BR2" s="283"/>
      <c r="BS2" s="283"/>
      <c r="BT2" s="283"/>
      <c r="BU2" s="283"/>
      <c r="BV2" s="283"/>
      <c r="BW2" s="283"/>
      <c r="BX2" s="283"/>
      <c r="BY2" s="283"/>
      <c r="BZ2" s="283"/>
      <c r="CA2" s="283"/>
      <c r="CB2" s="283"/>
      <c r="CC2" s="283"/>
      <c r="CD2" s="283"/>
      <c r="CE2" s="283"/>
      <c r="CF2" s="283"/>
      <c r="CG2" s="283"/>
      <c r="CH2" s="283"/>
      <c r="CI2" s="283"/>
      <c r="CJ2" s="283"/>
      <c r="CK2" s="283"/>
      <c r="CL2" s="283"/>
      <c r="CM2" s="283"/>
      <c r="CN2" s="283"/>
      <c r="CO2" s="283"/>
      <c r="CP2" s="283"/>
      <c r="CQ2" s="283"/>
      <c r="CR2" s="283"/>
      <c r="CS2" s="283"/>
      <c r="CT2" s="283"/>
      <c r="CU2" s="283"/>
      <c r="CV2" s="283"/>
      <c r="CW2" s="283"/>
      <c r="CX2" s="283"/>
      <c r="CY2" s="283"/>
      <c r="CZ2" s="283"/>
      <c r="DA2" s="283"/>
      <c r="DB2" s="283"/>
      <c r="DC2" s="283"/>
    </row>
    <row r="3" spans="36:72" ht="12.75">
      <c r="AJ3" s="2"/>
      <c r="AK3" s="2"/>
      <c r="AL3" s="2"/>
      <c r="AM3" s="2"/>
      <c r="AV3" s="3"/>
      <c r="AZ3" s="2"/>
      <c r="BA3" s="4" t="s">
        <v>240</v>
      </c>
      <c r="BB3" s="257" t="s">
        <v>239</v>
      </c>
      <c r="BC3" s="257"/>
      <c r="BD3" s="257"/>
      <c r="BE3" s="3" t="s">
        <v>0</v>
      </c>
      <c r="BF3" s="3"/>
      <c r="BG3" s="3"/>
      <c r="BH3" s="2"/>
      <c r="BI3" s="2"/>
      <c r="BJ3" s="2"/>
      <c r="BK3" s="2"/>
      <c r="BL3" s="3"/>
      <c r="BM3" s="3"/>
      <c r="BN3" s="3"/>
      <c r="BO3" s="2"/>
      <c r="BP3" s="2"/>
      <c r="BQ3" s="2"/>
      <c r="BR3" s="2"/>
      <c r="BS3" s="2"/>
      <c r="BT3" s="2"/>
    </row>
    <row r="4" spans="90:107" ht="13.5" thickBot="1">
      <c r="CL4" s="57" t="s">
        <v>1</v>
      </c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9"/>
    </row>
    <row r="5" spans="87:107" ht="12.75">
      <c r="CI5" s="5" t="s">
        <v>13</v>
      </c>
      <c r="CL5" s="110" t="s">
        <v>14</v>
      </c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284"/>
    </row>
    <row r="6" spans="87:107" ht="12.75">
      <c r="CI6" s="5" t="s">
        <v>2</v>
      </c>
      <c r="CL6" s="79" t="s">
        <v>241</v>
      </c>
      <c r="CM6" s="80"/>
      <c r="CN6" s="80"/>
      <c r="CO6" s="80"/>
      <c r="CP6" s="80"/>
      <c r="CQ6" s="81"/>
      <c r="CR6" s="285" t="s">
        <v>243</v>
      </c>
      <c r="CS6" s="80"/>
      <c r="CT6" s="80"/>
      <c r="CU6" s="80"/>
      <c r="CV6" s="80"/>
      <c r="CW6" s="81"/>
      <c r="CX6" s="285" t="s">
        <v>242</v>
      </c>
      <c r="CY6" s="80"/>
      <c r="CZ6" s="80"/>
      <c r="DA6" s="80"/>
      <c r="DB6" s="80"/>
      <c r="DC6" s="276"/>
    </row>
    <row r="7" spans="1:107" ht="12.75">
      <c r="A7" s="1" t="s">
        <v>3</v>
      </c>
      <c r="N7" s="275" t="s">
        <v>192</v>
      </c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CI7" s="5" t="s">
        <v>4</v>
      </c>
      <c r="CL7" s="79" t="s">
        <v>197</v>
      </c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276"/>
    </row>
    <row r="8" spans="1:107" ht="12.75">
      <c r="A8" s="1" t="s">
        <v>5</v>
      </c>
      <c r="CI8" s="5" t="s">
        <v>6</v>
      </c>
      <c r="CL8" s="79" t="s">
        <v>198</v>
      </c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276"/>
    </row>
    <row r="9" spans="1:107" ht="12.75">
      <c r="A9" s="1" t="s">
        <v>7</v>
      </c>
      <c r="S9" s="275" t="s">
        <v>193</v>
      </c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CI9" s="5" t="s">
        <v>8</v>
      </c>
      <c r="CL9" s="79" t="s">
        <v>199</v>
      </c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276"/>
    </row>
    <row r="10" spans="1:107" ht="12.75">
      <c r="A10" s="1" t="s">
        <v>9</v>
      </c>
      <c r="BA10" s="277" t="s">
        <v>194</v>
      </c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CL10" s="93" t="s">
        <v>200</v>
      </c>
      <c r="CM10" s="94"/>
      <c r="CN10" s="94"/>
      <c r="CO10" s="94"/>
      <c r="CP10" s="94"/>
      <c r="CQ10" s="94"/>
      <c r="CR10" s="94"/>
      <c r="CS10" s="94"/>
      <c r="CT10" s="95"/>
      <c r="CU10" s="278" t="s">
        <v>201</v>
      </c>
      <c r="CV10" s="94"/>
      <c r="CW10" s="94"/>
      <c r="CX10" s="94"/>
      <c r="CY10" s="94"/>
      <c r="CZ10" s="94"/>
      <c r="DA10" s="94"/>
      <c r="DB10" s="94"/>
      <c r="DC10" s="279"/>
    </row>
    <row r="11" spans="1:107" ht="12.75">
      <c r="A11" s="275" t="s">
        <v>195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CI11" s="5" t="s">
        <v>10</v>
      </c>
      <c r="CL11" s="96"/>
      <c r="CM11" s="97"/>
      <c r="CN11" s="97"/>
      <c r="CO11" s="97"/>
      <c r="CP11" s="97"/>
      <c r="CQ11" s="97"/>
      <c r="CR11" s="97"/>
      <c r="CS11" s="97"/>
      <c r="CT11" s="98"/>
      <c r="CU11" s="280"/>
      <c r="CV11" s="97"/>
      <c r="CW11" s="97"/>
      <c r="CX11" s="97"/>
      <c r="CY11" s="97"/>
      <c r="CZ11" s="97"/>
      <c r="DA11" s="97"/>
      <c r="DB11" s="97"/>
      <c r="DC11" s="281"/>
    </row>
    <row r="12" spans="1:107" ht="13.5" thickBot="1">
      <c r="A12" s="1" t="s">
        <v>196</v>
      </c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CI12" s="5" t="s">
        <v>11</v>
      </c>
      <c r="CL12" s="149" t="s">
        <v>12</v>
      </c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272"/>
    </row>
    <row r="14" spans="1:107" s="7" customFormat="1" ht="16.5" customHeight="1">
      <c r="A14" s="72" t="s">
        <v>15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</row>
    <row r="15" spans="1:107" ht="12.75">
      <c r="A15" s="114" t="s">
        <v>16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6"/>
      <c r="AM15" s="60" t="s">
        <v>17</v>
      </c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2"/>
      <c r="BF15" s="60" t="s">
        <v>18</v>
      </c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2"/>
      <c r="BU15" s="60" t="s">
        <v>19</v>
      </c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2"/>
      <c r="CK15" s="60" t="s">
        <v>20</v>
      </c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2"/>
    </row>
    <row r="16" spans="1:107" ht="12.75">
      <c r="A16" s="114" t="s">
        <v>21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6"/>
      <c r="AF16" s="114" t="s">
        <v>22</v>
      </c>
      <c r="AG16" s="115"/>
      <c r="AH16" s="115"/>
      <c r="AI16" s="115"/>
      <c r="AJ16" s="115"/>
      <c r="AK16" s="115"/>
      <c r="AL16" s="116"/>
      <c r="AM16" s="76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8"/>
      <c r="BF16" s="76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8"/>
      <c r="BU16" s="76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8"/>
      <c r="CK16" s="76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8"/>
    </row>
    <row r="17" spans="1:107" ht="13.5" thickBot="1">
      <c r="A17" s="114">
        <v>1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  <c r="AF17" s="57">
        <v>2</v>
      </c>
      <c r="AG17" s="58"/>
      <c r="AH17" s="58"/>
      <c r="AI17" s="58"/>
      <c r="AJ17" s="58"/>
      <c r="AK17" s="58"/>
      <c r="AL17" s="59"/>
      <c r="AM17" s="57">
        <v>3</v>
      </c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9"/>
      <c r="BF17" s="57">
        <v>4</v>
      </c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9"/>
      <c r="BU17" s="57">
        <v>5</v>
      </c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9"/>
      <c r="CK17" s="57">
        <v>6</v>
      </c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9"/>
    </row>
    <row r="18" spans="1:107" ht="81.75" customHeight="1">
      <c r="A18" s="8"/>
      <c r="B18" s="193" t="s">
        <v>23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9"/>
      <c r="AF18" s="110" t="s">
        <v>144</v>
      </c>
      <c r="AG18" s="111"/>
      <c r="AH18" s="111"/>
      <c r="AI18" s="111"/>
      <c r="AJ18" s="111"/>
      <c r="AK18" s="111"/>
      <c r="AL18" s="112"/>
      <c r="AM18" s="63">
        <v>0</v>
      </c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5"/>
      <c r="BF18" s="63">
        <v>0</v>
      </c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5"/>
      <c r="BU18" s="63">
        <v>0</v>
      </c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5"/>
      <c r="CK18" s="63">
        <v>0</v>
      </c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113"/>
    </row>
    <row r="19" spans="1:107" ht="12.75">
      <c r="A19" s="10"/>
      <c r="B19" s="11"/>
      <c r="C19" s="11"/>
      <c r="D19" s="99" t="s">
        <v>24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11"/>
      <c r="AF19" s="93" t="s">
        <v>145</v>
      </c>
      <c r="AG19" s="94"/>
      <c r="AH19" s="94"/>
      <c r="AI19" s="94"/>
      <c r="AJ19" s="94"/>
      <c r="AK19" s="94"/>
      <c r="AL19" s="95"/>
      <c r="AM19" s="46">
        <v>0</v>
      </c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5"/>
      <c r="BF19" s="46">
        <v>0</v>
      </c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5"/>
      <c r="BU19" s="46">
        <v>0</v>
      </c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5"/>
      <c r="CK19" s="46">
        <v>0</v>
      </c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109"/>
    </row>
    <row r="20" spans="1:107" ht="57" customHeight="1">
      <c r="A20" s="12"/>
      <c r="B20" s="13"/>
      <c r="C20" s="13"/>
      <c r="D20" s="194" t="s">
        <v>25</v>
      </c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96"/>
      <c r="AG20" s="97"/>
      <c r="AH20" s="97"/>
      <c r="AI20" s="97"/>
      <c r="AJ20" s="97"/>
      <c r="AK20" s="97"/>
      <c r="AL20" s="98"/>
      <c r="AM20" s="43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1"/>
      <c r="BF20" s="43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1"/>
      <c r="BU20" s="43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1"/>
      <c r="CK20" s="43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102"/>
    </row>
    <row r="21" spans="1:107" ht="37.5" customHeight="1">
      <c r="A21" s="15"/>
      <c r="B21" s="16"/>
      <c r="C21" s="16"/>
      <c r="D21" s="140" t="s">
        <v>26</v>
      </c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7"/>
      <c r="AF21" s="79" t="s">
        <v>146</v>
      </c>
      <c r="AG21" s="80"/>
      <c r="AH21" s="80"/>
      <c r="AI21" s="80"/>
      <c r="AJ21" s="80"/>
      <c r="AK21" s="80"/>
      <c r="AL21" s="81"/>
      <c r="AM21" s="42">
        <v>0</v>
      </c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38"/>
      <c r="BF21" s="42">
        <v>0</v>
      </c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38"/>
      <c r="BU21" s="42">
        <v>0</v>
      </c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38"/>
      <c r="CK21" s="42">
        <v>0</v>
      </c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141"/>
    </row>
    <row r="22" spans="1:107" ht="39" customHeight="1">
      <c r="A22" s="15"/>
      <c r="B22" s="16"/>
      <c r="C22" s="16"/>
      <c r="D22" s="140" t="s">
        <v>27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7"/>
      <c r="AF22" s="79" t="s">
        <v>147</v>
      </c>
      <c r="AG22" s="80"/>
      <c r="AH22" s="80"/>
      <c r="AI22" s="80"/>
      <c r="AJ22" s="80"/>
      <c r="AK22" s="80"/>
      <c r="AL22" s="81"/>
      <c r="AM22" s="42">
        <v>0</v>
      </c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38"/>
      <c r="BF22" s="42">
        <v>0</v>
      </c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38"/>
      <c r="BU22" s="42">
        <v>0</v>
      </c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38"/>
      <c r="CK22" s="42">
        <v>0</v>
      </c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141"/>
    </row>
    <row r="23" spans="1:107" ht="69.75" customHeight="1">
      <c r="A23" s="15"/>
      <c r="B23" s="16"/>
      <c r="C23" s="16"/>
      <c r="D23" s="140" t="s">
        <v>141</v>
      </c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7"/>
      <c r="AF23" s="79" t="s">
        <v>148</v>
      </c>
      <c r="AG23" s="80"/>
      <c r="AH23" s="80"/>
      <c r="AI23" s="80"/>
      <c r="AJ23" s="80"/>
      <c r="AK23" s="80"/>
      <c r="AL23" s="81"/>
      <c r="AM23" s="42">
        <f>'[4]стр 110'!$C$14</f>
        <v>38</v>
      </c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38"/>
      <c r="BF23" s="42">
        <v>0</v>
      </c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38"/>
      <c r="BU23" s="42">
        <v>0</v>
      </c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38"/>
      <c r="CK23" s="42">
        <f>AM23+BF23-BU23</f>
        <v>38</v>
      </c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141"/>
    </row>
    <row r="24" spans="1:107" ht="38.25" customHeight="1">
      <c r="A24" s="15"/>
      <c r="B24" s="16"/>
      <c r="C24" s="16"/>
      <c r="D24" s="140" t="s">
        <v>28</v>
      </c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7"/>
      <c r="AF24" s="79" t="s">
        <v>149</v>
      </c>
      <c r="AG24" s="80"/>
      <c r="AH24" s="80"/>
      <c r="AI24" s="80"/>
      <c r="AJ24" s="80"/>
      <c r="AK24" s="80"/>
      <c r="AL24" s="81"/>
      <c r="AM24" s="42">
        <v>0</v>
      </c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38"/>
      <c r="BF24" s="42">
        <v>0</v>
      </c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38"/>
      <c r="BU24" s="42">
        <v>0</v>
      </c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38"/>
      <c r="CK24" s="42">
        <v>0</v>
      </c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141"/>
    </row>
    <row r="25" spans="1:107" ht="12.75">
      <c r="A25" s="8"/>
      <c r="B25" s="193" t="s">
        <v>29</v>
      </c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9"/>
      <c r="AF25" s="79" t="s">
        <v>150</v>
      </c>
      <c r="AG25" s="80"/>
      <c r="AH25" s="80"/>
      <c r="AI25" s="80"/>
      <c r="AJ25" s="80"/>
      <c r="AK25" s="80"/>
      <c r="AL25" s="81"/>
      <c r="AM25" s="42">
        <v>0</v>
      </c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38"/>
      <c r="BF25" s="42">
        <v>0</v>
      </c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38"/>
      <c r="BU25" s="42">
        <v>0</v>
      </c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38"/>
      <c r="CK25" s="42">
        <v>0</v>
      </c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141"/>
    </row>
    <row r="26" spans="1:107" ht="25.5" customHeight="1">
      <c r="A26" s="8"/>
      <c r="B26" s="193" t="s">
        <v>30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233"/>
      <c r="AF26" s="79" t="s">
        <v>151</v>
      </c>
      <c r="AG26" s="80"/>
      <c r="AH26" s="80"/>
      <c r="AI26" s="80"/>
      <c r="AJ26" s="80"/>
      <c r="AK26" s="80"/>
      <c r="AL26" s="81"/>
      <c r="AM26" s="42">
        <v>0</v>
      </c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38"/>
      <c r="BF26" s="42">
        <v>0</v>
      </c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38"/>
      <c r="BU26" s="42">
        <v>0</v>
      </c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38"/>
      <c r="CK26" s="42">
        <v>0</v>
      </c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141"/>
    </row>
    <row r="27" spans="1:107" ht="12.75">
      <c r="A27" s="8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9"/>
      <c r="AF27" s="79"/>
      <c r="AG27" s="80"/>
      <c r="AH27" s="80"/>
      <c r="AI27" s="80"/>
      <c r="AJ27" s="80"/>
      <c r="AK27" s="80"/>
      <c r="AL27" s="81"/>
      <c r="AM27" s="42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38"/>
      <c r="BF27" s="42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38"/>
      <c r="BU27" s="270"/>
      <c r="BV27" s="271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273"/>
      <c r="CJ27" s="274"/>
      <c r="CK27" s="42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141"/>
    </row>
    <row r="28" spans="1:107" ht="14.25" customHeight="1" thickBot="1">
      <c r="A28" s="8"/>
      <c r="B28" s="185" t="s">
        <v>31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9"/>
      <c r="AF28" s="149" t="s">
        <v>152</v>
      </c>
      <c r="AG28" s="150"/>
      <c r="AH28" s="150"/>
      <c r="AI28" s="150"/>
      <c r="AJ28" s="150"/>
      <c r="AK28" s="150"/>
      <c r="AL28" s="151"/>
      <c r="AM28" s="86">
        <v>0</v>
      </c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8"/>
      <c r="BF28" s="86">
        <v>0</v>
      </c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8"/>
      <c r="BU28" s="268">
        <v>0</v>
      </c>
      <c r="BV28" s="269"/>
      <c r="BW28" s="87">
        <v>0</v>
      </c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266"/>
      <c r="CJ28" s="267"/>
      <c r="CK28" s="86">
        <v>0</v>
      </c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100"/>
    </row>
    <row r="29" ht="19.5" customHeight="1"/>
    <row r="30" spans="1:107" ht="12.75">
      <c r="A30" s="114" t="s">
        <v>16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6"/>
      <c r="BP30" s="117" t="s">
        <v>32</v>
      </c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9"/>
      <c r="CJ30" s="117" t="s">
        <v>33</v>
      </c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9"/>
    </row>
    <row r="31" spans="1:107" ht="12.75">
      <c r="A31" s="114" t="s">
        <v>21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6"/>
      <c r="BH31" s="114" t="s">
        <v>22</v>
      </c>
      <c r="BI31" s="115"/>
      <c r="BJ31" s="115"/>
      <c r="BK31" s="115"/>
      <c r="BL31" s="115"/>
      <c r="BM31" s="115"/>
      <c r="BN31" s="115"/>
      <c r="BO31" s="116"/>
      <c r="BP31" s="120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2"/>
      <c r="CJ31" s="120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2"/>
    </row>
    <row r="32" spans="1:107" ht="13.5" thickBot="1">
      <c r="A32" s="114">
        <v>1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6"/>
      <c r="BH32" s="57">
        <v>2</v>
      </c>
      <c r="BI32" s="58"/>
      <c r="BJ32" s="58"/>
      <c r="BK32" s="58"/>
      <c r="BL32" s="58"/>
      <c r="BM32" s="58"/>
      <c r="BN32" s="58"/>
      <c r="BO32" s="59"/>
      <c r="BP32" s="57">
        <v>3</v>
      </c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9"/>
      <c r="CJ32" s="57">
        <v>4</v>
      </c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9"/>
    </row>
    <row r="33" spans="1:107" ht="12.75">
      <c r="A33" s="8"/>
      <c r="B33" s="193" t="s">
        <v>34</v>
      </c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9"/>
      <c r="BH33" s="110" t="s">
        <v>153</v>
      </c>
      <c r="BI33" s="111"/>
      <c r="BJ33" s="111"/>
      <c r="BK33" s="111"/>
      <c r="BL33" s="111"/>
      <c r="BM33" s="111"/>
      <c r="BN33" s="111"/>
      <c r="BO33" s="112"/>
      <c r="BP33" s="63">
        <v>0</v>
      </c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5"/>
      <c r="CJ33" s="63">
        <v>0</v>
      </c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113"/>
    </row>
    <row r="34" spans="1:107" ht="12.75">
      <c r="A34" s="10"/>
      <c r="B34" s="11"/>
      <c r="C34" s="11"/>
      <c r="D34" s="99" t="s">
        <v>24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11"/>
      <c r="BH34" s="93"/>
      <c r="BI34" s="94"/>
      <c r="BJ34" s="94"/>
      <c r="BK34" s="94"/>
      <c r="BL34" s="94"/>
      <c r="BM34" s="94"/>
      <c r="BN34" s="94"/>
      <c r="BO34" s="95"/>
      <c r="BP34" s="46">
        <v>4</v>
      </c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5"/>
      <c r="CJ34" s="46">
        <v>9</v>
      </c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109"/>
    </row>
    <row r="35" spans="1:107" ht="12.75">
      <c r="A35" s="12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3"/>
      <c r="BH35" s="96"/>
      <c r="BI35" s="97"/>
      <c r="BJ35" s="97"/>
      <c r="BK35" s="97"/>
      <c r="BL35" s="97"/>
      <c r="BM35" s="97"/>
      <c r="BN35" s="97"/>
      <c r="BO35" s="98"/>
      <c r="BP35" s="43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1"/>
      <c r="CJ35" s="43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102"/>
    </row>
    <row r="36" spans="1:107" ht="12.75">
      <c r="A36" s="8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9"/>
      <c r="BH36" s="79"/>
      <c r="BI36" s="80"/>
      <c r="BJ36" s="80"/>
      <c r="BK36" s="80"/>
      <c r="BL36" s="80"/>
      <c r="BM36" s="80"/>
      <c r="BN36" s="80"/>
      <c r="BO36" s="81"/>
      <c r="BP36" s="114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6"/>
      <c r="CJ36" s="114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265"/>
    </row>
    <row r="37" spans="1:107" ht="13.5" thickBot="1">
      <c r="A37" s="8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9"/>
      <c r="BH37" s="149"/>
      <c r="BI37" s="150"/>
      <c r="BJ37" s="150"/>
      <c r="BK37" s="150"/>
      <c r="BL37" s="150"/>
      <c r="BM37" s="150"/>
      <c r="BN37" s="150"/>
      <c r="BO37" s="151"/>
      <c r="BP37" s="229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0"/>
      <c r="CD37" s="230"/>
      <c r="CE37" s="230"/>
      <c r="CF37" s="230"/>
      <c r="CG37" s="230"/>
      <c r="CH37" s="230"/>
      <c r="CI37" s="231"/>
      <c r="CJ37" s="229"/>
      <c r="CK37" s="230"/>
      <c r="CL37" s="230"/>
      <c r="CM37" s="230"/>
      <c r="CN37" s="230"/>
      <c r="CO37" s="230"/>
      <c r="CP37" s="230"/>
      <c r="CQ37" s="230"/>
      <c r="CR37" s="230"/>
      <c r="CS37" s="230"/>
      <c r="CT37" s="230"/>
      <c r="CU37" s="230"/>
      <c r="CV37" s="230"/>
      <c r="CW37" s="230"/>
      <c r="CX37" s="230"/>
      <c r="CY37" s="230"/>
      <c r="CZ37" s="230"/>
      <c r="DA37" s="230"/>
      <c r="DB37" s="230"/>
      <c r="DC37" s="264"/>
    </row>
    <row r="38" ht="5.25" customHeight="1"/>
    <row r="39" ht="12.75">
      <c r="DC39" s="5" t="s">
        <v>35</v>
      </c>
    </row>
    <row r="40" spans="1:107" s="7" customFormat="1" ht="15.75" customHeight="1">
      <c r="A40" s="72" t="s">
        <v>36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</row>
    <row r="41" spans="1:107" ht="12.75">
      <c r="A41" s="114" t="s">
        <v>16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6"/>
      <c r="AM41" s="60" t="s">
        <v>17</v>
      </c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2"/>
      <c r="BF41" s="60" t="s">
        <v>18</v>
      </c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2"/>
      <c r="BU41" s="60" t="s">
        <v>19</v>
      </c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2"/>
      <c r="CK41" s="60" t="s">
        <v>20</v>
      </c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2"/>
    </row>
    <row r="42" spans="1:107" ht="12.75">
      <c r="A42" s="114" t="s">
        <v>21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6"/>
      <c r="AF42" s="114" t="s">
        <v>22</v>
      </c>
      <c r="AG42" s="115"/>
      <c r="AH42" s="115"/>
      <c r="AI42" s="115"/>
      <c r="AJ42" s="115"/>
      <c r="AK42" s="115"/>
      <c r="AL42" s="116"/>
      <c r="AM42" s="76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8"/>
      <c r="BF42" s="76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8"/>
      <c r="BU42" s="76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8"/>
      <c r="CK42" s="76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8"/>
    </row>
    <row r="43" spans="1:107" ht="13.5" thickBot="1">
      <c r="A43" s="114">
        <v>1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6"/>
      <c r="AF43" s="57">
        <v>2</v>
      </c>
      <c r="AG43" s="58"/>
      <c r="AH43" s="58"/>
      <c r="AI43" s="58"/>
      <c r="AJ43" s="58"/>
      <c r="AK43" s="58"/>
      <c r="AL43" s="59"/>
      <c r="AM43" s="57">
        <v>3</v>
      </c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9"/>
      <c r="BF43" s="57">
        <v>4</v>
      </c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9"/>
      <c r="BU43" s="57">
        <v>5</v>
      </c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9"/>
      <c r="CK43" s="57">
        <v>6</v>
      </c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9"/>
    </row>
    <row r="44" spans="1:107" ht="12.75">
      <c r="A44" s="8"/>
      <c r="B44" s="193" t="s">
        <v>37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9"/>
      <c r="AF44" s="110" t="s">
        <v>203</v>
      </c>
      <c r="AG44" s="111"/>
      <c r="AH44" s="111"/>
      <c r="AI44" s="111"/>
      <c r="AJ44" s="111"/>
      <c r="AK44" s="111"/>
      <c r="AL44" s="112"/>
      <c r="AM44" s="63">
        <v>120792</v>
      </c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5"/>
      <c r="BF44" s="262">
        <f>'[4]стр120'!$D$13</f>
        <v>80125</v>
      </c>
      <c r="BG44" s="262"/>
      <c r="BH44" s="262"/>
      <c r="BI44" s="262"/>
      <c r="BJ44" s="262"/>
      <c r="BK44" s="262"/>
      <c r="BL44" s="262"/>
      <c r="BM44" s="262"/>
      <c r="BN44" s="262"/>
      <c r="BO44" s="262"/>
      <c r="BP44" s="262"/>
      <c r="BQ44" s="262"/>
      <c r="BR44" s="262"/>
      <c r="BS44" s="262"/>
      <c r="BT44" s="262"/>
      <c r="BU44" s="262">
        <f>'[4]стр120'!$E$13</f>
        <v>0</v>
      </c>
      <c r="BV44" s="262"/>
      <c r="BW44" s="262"/>
      <c r="BX44" s="262"/>
      <c r="BY44" s="262"/>
      <c r="BZ44" s="262"/>
      <c r="CA44" s="262"/>
      <c r="CB44" s="262"/>
      <c r="CC44" s="262"/>
      <c r="CD44" s="262"/>
      <c r="CE44" s="262"/>
      <c r="CF44" s="262"/>
      <c r="CG44" s="262"/>
      <c r="CH44" s="262"/>
      <c r="CI44" s="262"/>
      <c r="CJ44" s="262"/>
      <c r="CK44" s="262">
        <f aca="true" t="shared" si="0" ref="CK44:CK55">AM44+BF44-BU44</f>
        <v>200917</v>
      </c>
      <c r="CL44" s="262"/>
      <c r="CM44" s="262"/>
      <c r="CN44" s="262"/>
      <c r="CO44" s="262"/>
      <c r="CP44" s="262"/>
      <c r="CQ44" s="262"/>
      <c r="CR44" s="262"/>
      <c r="CS44" s="262"/>
      <c r="CT44" s="262"/>
      <c r="CU44" s="262"/>
      <c r="CV44" s="262"/>
      <c r="CW44" s="262"/>
      <c r="CX44" s="262"/>
      <c r="CY44" s="262"/>
      <c r="CZ44" s="262"/>
      <c r="DA44" s="262"/>
      <c r="DB44" s="262"/>
      <c r="DC44" s="263"/>
    </row>
    <row r="45" spans="1:107" ht="25.5" customHeight="1">
      <c r="A45" s="8"/>
      <c r="B45" s="193" t="s">
        <v>38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9"/>
      <c r="AF45" s="79" t="s">
        <v>204</v>
      </c>
      <c r="AG45" s="80"/>
      <c r="AH45" s="80"/>
      <c r="AI45" s="80"/>
      <c r="AJ45" s="80"/>
      <c r="AK45" s="80"/>
      <c r="AL45" s="81"/>
      <c r="AM45" s="42">
        <v>435037</v>
      </c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38"/>
      <c r="BF45" s="259">
        <f>'[4]стр120'!$D$14+'[4]стр120'!$D$15</f>
        <v>71371</v>
      </c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59">
        <f>'[4]стр120'!$E$15</f>
        <v>6</v>
      </c>
      <c r="BV45" s="259"/>
      <c r="BW45" s="259"/>
      <c r="BX45" s="259"/>
      <c r="BY45" s="259"/>
      <c r="BZ45" s="259"/>
      <c r="CA45" s="259"/>
      <c r="CB45" s="259"/>
      <c r="CC45" s="259"/>
      <c r="CD45" s="259"/>
      <c r="CE45" s="259"/>
      <c r="CF45" s="259"/>
      <c r="CG45" s="259"/>
      <c r="CH45" s="259"/>
      <c r="CI45" s="259"/>
      <c r="CJ45" s="259"/>
      <c r="CK45" s="42">
        <f t="shared" si="0"/>
        <v>506402</v>
      </c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141"/>
    </row>
    <row r="46" spans="1:107" ht="12.75">
      <c r="A46" s="8"/>
      <c r="B46" s="193" t="s">
        <v>39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9"/>
      <c r="AF46" s="79" t="s">
        <v>205</v>
      </c>
      <c r="AG46" s="80"/>
      <c r="AH46" s="80"/>
      <c r="AI46" s="80"/>
      <c r="AJ46" s="80"/>
      <c r="AK46" s="80"/>
      <c r="AL46" s="81"/>
      <c r="AM46" s="42">
        <v>306887</v>
      </c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38"/>
      <c r="BF46" s="259">
        <f>'[4]стр120'!$D$16</f>
        <v>86098</v>
      </c>
      <c r="BG46" s="259"/>
      <c r="BH46" s="259"/>
      <c r="BI46" s="259"/>
      <c r="BJ46" s="259"/>
      <c r="BK46" s="259"/>
      <c r="BL46" s="259"/>
      <c r="BM46" s="259"/>
      <c r="BN46" s="259"/>
      <c r="BO46" s="259"/>
      <c r="BP46" s="259"/>
      <c r="BQ46" s="259"/>
      <c r="BR46" s="259"/>
      <c r="BS46" s="259"/>
      <c r="BT46" s="259"/>
      <c r="BU46" s="259">
        <f>'[4]стр120'!$E$16</f>
        <v>1049</v>
      </c>
      <c r="BV46" s="259"/>
      <c r="BW46" s="259"/>
      <c r="BX46" s="259"/>
      <c r="BY46" s="259"/>
      <c r="BZ46" s="259"/>
      <c r="CA46" s="259"/>
      <c r="CB46" s="259"/>
      <c r="CC46" s="259"/>
      <c r="CD46" s="259"/>
      <c r="CE46" s="259"/>
      <c r="CF46" s="259"/>
      <c r="CG46" s="259"/>
      <c r="CH46" s="259"/>
      <c r="CI46" s="259"/>
      <c r="CJ46" s="259"/>
      <c r="CK46" s="42">
        <f t="shared" si="0"/>
        <v>391936</v>
      </c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141"/>
    </row>
    <row r="47" spans="1:107" ht="12.75">
      <c r="A47" s="8"/>
      <c r="B47" s="193" t="s">
        <v>40</v>
      </c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9"/>
      <c r="AF47" s="79" t="s">
        <v>206</v>
      </c>
      <c r="AG47" s="80"/>
      <c r="AH47" s="80"/>
      <c r="AI47" s="80"/>
      <c r="AJ47" s="80"/>
      <c r="AK47" s="80"/>
      <c r="AL47" s="81"/>
      <c r="AM47" s="42">
        <v>10794</v>
      </c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38"/>
      <c r="BF47" s="259">
        <f>'[4]стр120'!$D$17</f>
        <v>2650</v>
      </c>
      <c r="BG47" s="259"/>
      <c r="BH47" s="259"/>
      <c r="BI47" s="259"/>
      <c r="BJ47" s="259"/>
      <c r="BK47" s="259"/>
      <c r="BL47" s="259"/>
      <c r="BM47" s="259"/>
      <c r="BN47" s="259"/>
      <c r="BO47" s="259"/>
      <c r="BP47" s="259"/>
      <c r="BQ47" s="259"/>
      <c r="BR47" s="259"/>
      <c r="BS47" s="259"/>
      <c r="BT47" s="259"/>
      <c r="BU47" s="259">
        <f>'[4]стр120'!$E$17</f>
        <v>57</v>
      </c>
      <c r="BV47" s="259"/>
      <c r="BW47" s="259"/>
      <c r="BX47" s="259"/>
      <c r="BY47" s="259"/>
      <c r="BZ47" s="259"/>
      <c r="CA47" s="259"/>
      <c r="CB47" s="259"/>
      <c r="CC47" s="259"/>
      <c r="CD47" s="259"/>
      <c r="CE47" s="259"/>
      <c r="CF47" s="259"/>
      <c r="CG47" s="259"/>
      <c r="CH47" s="259"/>
      <c r="CI47" s="259"/>
      <c r="CJ47" s="259"/>
      <c r="CK47" s="42">
        <f t="shared" si="0"/>
        <v>13387</v>
      </c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141"/>
    </row>
    <row r="48" spans="1:107" ht="25.5" customHeight="1">
      <c r="A48" s="8"/>
      <c r="B48" s="193" t="s">
        <v>41</v>
      </c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9"/>
      <c r="AF48" s="79" t="s">
        <v>207</v>
      </c>
      <c r="AG48" s="80"/>
      <c r="AH48" s="80"/>
      <c r="AI48" s="80"/>
      <c r="AJ48" s="80"/>
      <c r="AK48" s="80"/>
      <c r="AL48" s="81"/>
      <c r="AM48" s="42">
        <v>18072</v>
      </c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38"/>
      <c r="BF48" s="259">
        <f>'[4]стр120'!$D$18+'[4]стр120'!$D$19</f>
        <v>336</v>
      </c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  <c r="BQ48" s="259"/>
      <c r="BR48" s="259"/>
      <c r="BS48" s="259"/>
      <c r="BT48" s="259"/>
      <c r="BU48" s="259">
        <f>'[4]стр120'!$E$18+'[4]стр120'!$E$19</f>
        <v>351</v>
      </c>
      <c r="BV48" s="259"/>
      <c r="BW48" s="259"/>
      <c r="BX48" s="259"/>
      <c r="BY48" s="259"/>
      <c r="BZ48" s="259"/>
      <c r="CA48" s="259"/>
      <c r="CB48" s="259"/>
      <c r="CC48" s="259"/>
      <c r="CD48" s="259"/>
      <c r="CE48" s="259"/>
      <c r="CF48" s="259"/>
      <c r="CG48" s="259"/>
      <c r="CH48" s="259"/>
      <c r="CI48" s="259"/>
      <c r="CJ48" s="259"/>
      <c r="CK48" s="42">
        <f t="shared" si="0"/>
        <v>18057</v>
      </c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141"/>
    </row>
    <row r="49" spans="1:107" ht="12.75">
      <c r="A49" s="8"/>
      <c r="B49" s="193" t="s">
        <v>42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9"/>
      <c r="AF49" s="79" t="s">
        <v>208</v>
      </c>
      <c r="AG49" s="80"/>
      <c r="AH49" s="80"/>
      <c r="AI49" s="80"/>
      <c r="AJ49" s="80"/>
      <c r="AK49" s="80"/>
      <c r="AL49" s="81"/>
      <c r="AM49" s="42">
        <v>0</v>
      </c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38"/>
      <c r="BF49" s="259">
        <v>0</v>
      </c>
      <c r="BG49" s="259"/>
      <c r="BH49" s="259"/>
      <c r="BI49" s="259"/>
      <c r="BJ49" s="259"/>
      <c r="BK49" s="259"/>
      <c r="BL49" s="259"/>
      <c r="BM49" s="259"/>
      <c r="BN49" s="259"/>
      <c r="BO49" s="259"/>
      <c r="BP49" s="259"/>
      <c r="BQ49" s="259"/>
      <c r="BR49" s="259"/>
      <c r="BS49" s="259"/>
      <c r="BT49" s="259"/>
      <c r="BU49" s="259">
        <v>0</v>
      </c>
      <c r="BV49" s="259"/>
      <c r="BW49" s="259"/>
      <c r="BX49" s="259"/>
      <c r="BY49" s="259"/>
      <c r="BZ49" s="259"/>
      <c r="CA49" s="259"/>
      <c r="CB49" s="259"/>
      <c r="CC49" s="259"/>
      <c r="CD49" s="259"/>
      <c r="CE49" s="259"/>
      <c r="CF49" s="259"/>
      <c r="CG49" s="259"/>
      <c r="CH49" s="259"/>
      <c r="CI49" s="259"/>
      <c r="CJ49" s="259"/>
      <c r="CK49" s="42">
        <f t="shared" si="0"/>
        <v>0</v>
      </c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141"/>
    </row>
    <row r="50" spans="1:107" ht="12.75">
      <c r="A50" s="8"/>
      <c r="B50" s="193" t="s">
        <v>43</v>
      </c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9"/>
      <c r="AF50" s="79" t="s">
        <v>209</v>
      </c>
      <c r="AG50" s="80"/>
      <c r="AH50" s="80"/>
      <c r="AI50" s="80"/>
      <c r="AJ50" s="80"/>
      <c r="AK50" s="80"/>
      <c r="AL50" s="81"/>
      <c r="AM50" s="42">
        <v>0</v>
      </c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38"/>
      <c r="BF50" s="259">
        <v>0</v>
      </c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  <c r="BQ50" s="259"/>
      <c r="BR50" s="259"/>
      <c r="BS50" s="259"/>
      <c r="BT50" s="259"/>
      <c r="BU50" s="259">
        <v>0</v>
      </c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42">
        <f t="shared" si="0"/>
        <v>0</v>
      </c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141"/>
    </row>
    <row r="51" spans="1:107" ht="12.75">
      <c r="A51" s="8"/>
      <c r="B51" s="193" t="s">
        <v>44</v>
      </c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9"/>
      <c r="AF51" s="79" t="s">
        <v>210</v>
      </c>
      <c r="AG51" s="80"/>
      <c r="AH51" s="80"/>
      <c r="AI51" s="80"/>
      <c r="AJ51" s="80"/>
      <c r="AK51" s="80"/>
      <c r="AL51" s="81"/>
      <c r="AM51" s="42">
        <v>0</v>
      </c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38"/>
      <c r="BF51" s="259">
        <v>0</v>
      </c>
      <c r="BG51" s="259"/>
      <c r="BH51" s="259"/>
      <c r="BI51" s="259"/>
      <c r="BJ51" s="259"/>
      <c r="BK51" s="259"/>
      <c r="BL51" s="259"/>
      <c r="BM51" s="259"/>
      <c r="BN51" s="259"/>
      <c r="BO51" s="259"/>
      <c r="BP51" s="259"/>
      <c r="BQ51" s="259"/>
      <c r="BR51" s="259"/>
      <c r="BS51" s="259"/>
      <c r="BT51" s="259"/>
      <c r="BU51" s="259">
        <v>0</v>
      </c>
      <c r="BV51" s="259"/>
      <c r="BW51" s="259"/>
      <c r="BX51" s="259"/>
      <c r="BY51" s="259"/>
      <c r="BZ51" s="259"/>
      <c r="CA51" s="259"/>
      <c r="CB51" s="259"/>
      <c r="CC51" s="259"/>
      <c r="CD51" s="259"/>
      <c r="CE51" s="259"/>
      <c r="CF51" s="259"/>
      <c r="CG51" s="259"/>
      <c r="CH51" s="259"/>
      <c r="CI51" s="259"/>
      <c r="CJ51" s="259"/>
      <c r="CK51" s="42">
        <f t="shared" si="0"/>
        <v>0</v>
      </c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141"/>
    </row>
    <row r="52" spans="1:107" ht="27" customHeight="1">
      <c r="A52" s="8"/>
      <c r="B52" s="193" t="s">
        <v>45</v>
      </c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233"/>
      <c r="AF52" s="79" t="s">
        <v>211</v>
      </c>
      <c r="AG52" s="80"/>
      <c r="AH52" s="80"/>
      <c r="AI52" s="80"/>
      <c r="AJ52" s="80"/>
      <c r="AK52" s="80"/>
      <c r="AL52" s="81"/>
      <c r="AM52" s="42">
        <v>137</v>
      </c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38"/>
      <c r="BF52" s="259">
        <f>'[3]стр120'!$D$20</f>
        <v>0</v>
      </c>
      <c r="BG52" s="259"/>
      <c r="BH52" s="259"/>
      <c r="BI52" s="259"/>
      <c r="BJ52" s="259"/>
      <c r="BK52" s="259"/>
      <c r="BL52" s="259"/>
      <c r="BM52" s="259"/>
      <c r="BN52" s="259"/>
      <c r="BO52" s="259"/>
      <c r="BP52" s="259"/>
      <c r="BQ52" s="259"/>
      <c r="BR52" s="259"/>
      <c r="BS52" s="259"/>
      <c r="BT52" s="259"/>
      <c r="BU52" s="259">
        <f>'[4]стр120'!$E$21</f>
        <v>6</v>
      </c>
      <c r="BV52" s="259"/>
      <c r="BW52" s="259"/>
      <c r="BX52" s="259"/>
      <c r="BY52" s="259"/>
      <c r="BZ52" s="259"/>
      <c r="CA52" s="259"/>
      <c r="CB52" s="259"/>
      <c r="CC52" s="259"/>
      <c r="CD52" s="259"/>
      <c r="CE52" s="259"/>
      <c r="CF52" s="259"/>
      <c r="CG52" s="259"/>
      <c r="CH52" s="259"/>
      <c r="CI52" s="259"/>
      <c r="CJ52" s="259"/>
      <c r="CK52" s="42">
        <f t="shared" si="0"/>
        <v>131</v>
      </c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141"/>
    </row>
    <row r="53" spans="1:107" ht="38.25" customHeight="1">
      <c r="A53" s="8"/>
      <c r="B53" s="193" t="s">
        <v>142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9"/>
      <c r="AF53" s="79" t="s">
        <v>212</v>
      </c>
      <c r="AG53" s="80"/>
      <c r="AH53" s="80"/>
      <c r="AI53" s="80"/>
      <c r="AJ53" s="80"/>
      <c r="AK53" s="80"/>
      <c r="AL53" s="81"/>
      <c r="AM53" s="42">
        <v>0</v>
      </c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38"/>
      <c r="BF53" s="259">
        <f>'[4]стр120'!$D$20</f>
        <v>380</v>
      </c>
      <c r="BG53" s="259"/>
      <c r="BH53" s="259"/>
      <c r="BI53" s="259"/>
      <c r="BJ53" s="259"/>
      <c r="BK53" s="259"/>
      <c r="BL53" s="259"/>
      <c r="BM53" s="259"/>
      <c r="BN53" s="259"/>
      <c r="BO53" s="259"/>
      <c r="BP53" s="259"/>
      <c r="BQ53" s="259"/>
      <c r="BR53" s="259"/>
      <c r="BS53" s="259"/>
      <c r="BT53" s="259"/>
      <c r="BU53" s="259">
        <f>'[1]Расшифровка'!$D$6</f>
        <v>0</v>
      </c>
      <c r="BV53" s="259"/>
      <c r="BW53" s="259"/>
      <c r="BX53" s="259"/>
      <c r="BY53" s="259"/>
      <c r="BZ53" s="259"/>
      <c r="CA53" s="259"/>
      <c r="CB53" s="259"/>
      <c r="CC53" s="259"/>
      <c r="CD53" s="259"/>
      <c r="CE53" s="259"/>
      <c r="CF53" s="259"/>
      <c r="CG53" s="259"/>
      <c r="CH53" s="259"/>
      <c r="CI53" s="259"/>
      <c r="CJ53" s="259"/>
      <c r="CK53" s="42">
        <f t="shared" si="0"/>
        <v>380</v>
      </c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141"/>
    </row>
    <row r="54" spans="1:107" ht="39.75" customHeight="1" thickBot="1">
      <c r="A54" s="18"/>
      <c r="B54" s="192" t="s">
        <v>46</v>
      </c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"/>
      <c r="AF54" s="93" t="s">
        <v>213</v>
      </c>
      <c r="AG54" s="94"/>
      <c r="AH54" s="94"/>
      <c r="AI54" s="94"/>
      <c r="AJ54" s="94"/>
      <c r="AK54" s="94"/>
      <c r="AL54" s="95"/>
      <c r="AM54" s="46">
        <v>0</v>
      </c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5"/>
      <c r="BF54" s="260">
        <v>0</v>
      </c>
      <c r="BG54" s="260"/>
      <c r="BH54" s="260"/>
      <c r="BI54" s="260"/>
      <c r="BJ54" s="260"/>
      <c r="BK54" s="260"/>
      <c r="BL54" s="260"/>
      <c r="BM54" s="260"/>
      <c r="BN54" s="260"/>
      <c r="BO54" s="260"/>
      <c r="BP54" s="260"/>
      <c r="BQ54" s="260"/>
      <c r="BR54" s="260"/>
      <c r="BS54" s="260"/>
      <c r="BT54" s="260"/>
      <c r="BU54" s="260">
        <f>'[1]Расшифровка'!$D$6</f>
        <v>0</v>
      </c>
      <c r="BV54" s="260"/>
      <c r="BW54" s="260"/>
      <c r="BX54" s="260"/>
      <c r="BY54" s="260"/>
      <c r="BZ54" s="260"/>
      <c r="CA54" s="260"/>
      <c r="CB54" s="260"/>
      <c r="CC54" s="260"/>
      <c r="CD54" s="260"/>
      <c r="CE54" s="260"/>
      <c r="CF54" s="260"/>
      <c r="CG54" s="260"/>
      <c r="CH54" s="260"/>
      <c r="CI54" s="260"/>
      <c r="CJ54" s="260"/>
      <c r="CK54" s="86">
        <f t="shared" si="0"/>
        <v>0</v>
      </c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100"/>
    </row>
    <row r="55" spans="1:107" ht="13.5" thickBot="1">
      <c r="A55" s="20"/>
      <c r="B55" s="181" t="s">
        <v>47</v>
      </c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21"/>
      <c r="AF55" s="142" t="s">
        <v>214</v>
      </c>
      <c r="AG55" s="143"/>
      <c r="AH55" s="143"/>
      <c r="AI55" s="143"/>
      <c r="AJ55" s="143"/>
      <c r="AK55" s="143"/>
      <c r="AL55" s="143"/>
      <c r="AM55" s="261">
        <f>SUM(AM44:BE54)</f>
        <v>891719</v>
      </c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4"/>
      <c r="BF55" s="182">
        <f>SUM(BF44:BT54)</f>
        <v>240960</v>
      </c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4"/>
      <c r="BU55" s="182">
        <f>SUM(BU44:CJ54)</f>
        <v>1469</v>
      </c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83"/>
      <c r="CG55" s="183"/>
      <c r="CH55" s="183"/>
      <c r="CI55" s="183"/>
      <c r="CJ55" s="184"/>
      <c r="CK55" s="182">
        <f t="shared" si="0"/>
        <v>1131210</v>
      </c>
      <c r="CL55" s="183"/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7"/>
    </row>
    <row r="57" spans="1:107" ht="12.75">
      <c r="A57" s="114" t="s">
        <v>16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6"/>
      <c r="BP57" s="117" t="s">
        <v>32</v>
      </c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9"/>
      <c r="CJ57" s="117" t="s">
        <v>33</v>
      </c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9"/>
    </row>
    <row r="58" spans="1:107" ht="12.75">
      <c r="A58" s="114" t="s">
        <v>21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6"/>
      <c r="BH58" s="114" t="s">
        <v>22</v>
      </c>
      <c r="BI58" s="115"/>
      <c r="BJ58" s="115"/>
      <c r="BK58" s="115"/>
      <c r="BL58" s="115"/>
      <c r="BM58" s="115"/>
      <c r="BN58" s="115"/>
      <c r="BO58" s="116"/>
      <c r="BP58" s="120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2"/>
      <c r="CJ58" s="120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2"/>
    </row>
    <row r="59" spans="1:107" ht="13.5" thickBot="1">
      <c r="A59" s="114">
        <v>1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6"/>
      <c r="BH59" s="57">
        <v>2</v>
      </c>
      <c r="BI59" s="58"/>
      <c r="BJ59" s="58"/>
      <c r="BK59" s="58"/>
      <c r="BL59" s="58"/>
      <c r="BM59" s="58"/>
      <c r="BN59" s="58"/>
      <c r="BO59" s="59"/>
      <c r="BP59" s="57">
        <v>3</v>
      </c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9"/>
      <c r="CJ59" s="57">
        <v>4</v>
      </c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9"/>
    </row>
    <row r="60" spans="1:107" ht="12.75">
      <c r="A60" s="8"/>
      <c r="B60" s="193" t="s">
        <v>48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9"/>
      <c r="BH60" s="110" t="s">
        <v>154</v>
      </c>
      <c r="BI60" s="111"/>
      <c r="BJ60" s="111"/>
      <c r="BK60" s="111"/>
      <c r="BL60" s="111"/>
      <c r="BM60" s="111"/>
      <c r="BN60" s="111"/>
      <c r="BO60" s="112"/>
      <c r="BP60" s="168">
        <f>BP61+BP63+BP64</f>
        <v>215609</v>
      </c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254"/>
      <c r="CJ60" s="168">
        <f>CJ61+CJ63+CJ64</f>
        <v>302552</v>
      </c>
      <c r="CK60" s="169"/>
      <c r="CL60" s="169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69"/>
      <c r="CZ60" s="169"/>
      <c r="DA60" s="169"/>
      <c r="DB60" s="169"/>
      <c r="DC60" s="254"/>
    </row>
    <row r="61" spans="1:107" ht="12.75">
      <c r="A61" s="10"/>
      <c r="B61" s="11"/>
      <c r="C61" s="11"/>
      <c r="D61" s="99" t="s">
        <v>24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11"/>
      <c r="BH61" s="93"/>
      <c r="BI61" s="94"/>
      <c r="BJ61" s="94"/>
      <c r="BK61" s="94"/>
      <c r="BL61" s="94"/>
      <c r="BM61" s="94"/>
      <c r="BN61" s="94"/>
      <c r="BO61" s="95"/>
      <c r="BP61" s="160">
        <v>127239</v>
      </c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249"/>
      <c r="CJ61" s="160">
        <f>'[4]стр120'!$F$13+'[4]стр120'!$F$14+'[4]стр120'!$F$15+BP61</f>
        <v>167724</v>
      </c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2"/>
    </row>
    <row r="62" spans="1:107" ht="12.75">
      <c r="A62" s="12"/>
      <c r="B62" s="14"/>
      <c r="C62" s="14"/>
      <c r="D62" s="14"/>
      <c r="E62" s="14"/>
      <c r="F62" s="194" t="s">
        <v>236</v>
      </c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3"/>
      <c r="BH62" s="96"/>
      <c r="BI62" s="97"/>
      <c r="BJ62" s="97"/>
      <c r="BK62" s="97"/>
      <c r="BL62" s="97"/>
      <c r="BM62" s="97"/>
      <c r="BN62" s="97"/>
      <c r="BO62" s="98"/>
      <c r="BP62" s="163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248"/>
      <c r="CJ62" s="163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64"/>
      <c r="CY62" s="164"/>
      <c r="CZ62" s="164"/>
      <c r="DA62" s="164"/>
      <c r="DB62" s="164"/>
      <c r="DC62" s="165"/>
    </row>
    <row r="63" spans="1:107" ht="12.75">
      <c r="A63" s="12"/>
      <c r="B63" s="14"/>
      <c r="C63" s="14"/>
      <c r="D63" s="14"/>
      <c r="E63" s="14"/>
      <c r="F63" s="194" t="s">
        <v>49</v>
      </c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3"/>
      <c r="BH63" s="96"/>
      <c r="BI63" s="97"/>
      <c r="BJ63" s="97"/>
      <c r="BK63" s="97"/>
      <c r="BL63" s="97"/>
      <c r="BM63" s="97"/>
      <c r="BN63" s="97"/>
      <c r="BO63" s="98"/>
      <c r="BP63" s="163">
        <v>76653</v>
      </c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248"/>
      <c r="CJ63" s="163">
        <f>'[4]стр120'!$F$16+'[4]стр120'!$F$17+BP63</f>
        <v>120558</v>
      </c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  <c r="CW63" s="164"/>
      <c r="CX63" s="164"/>
      <c r="CY63" s="164"/>
      <c r="CZ63" s="164"/>
      <c r="DA63" s="164"/>
      <c r="DB63" s="164"/>
      <c r="DC63" s="165"/>
    </row>
    <row r="64" spans="1:107" ht="12.75">
      <c r="A64" s="22"/>
      <c r="B64" s="23"/>
      <c r="C64" s="23"/>
      <c r="D64" s="23"/>
      <c r="E64" s="23"/>
      <c r="F64" s="255" t="s">
        <v>50</v>
      </c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  <c r="BA64" s="255"/>
      <c r="BB64" s="255"/>
      <c r="BC64" s="255"/>
      <c r="BD64" s="255"/>
      <c r="BE64" s="255"/>
      <c r="BF64" s="255"/>
      <c r="BG64" s="24"/>
      <c r="BH64" s="256"/>
      <c r="BI64" s="257"/>
      <c r="BJ64" s="257"/>
      <c r="BK64" s="257"/>
      <c r="BL64" s="257"/>
      <c r="BM64" s="257"/>
      <c r="BN64" s="257"/>
      <c r="BO64" s="258"/>
      <c r="BP64" s="250">
        <v>11717</v>
      </c>
      <c r="BQ64" s="251"/>
      <c r="BR64" s="251"/>
      <c r="BS64" s="251"/>
      <c r="BT64" s="251"/>
      <c r="BU64" s="251"/>
      <c r="BV64" s="251"/>
      <c r="BW64" s="251"/>
      <c r="BX64" s="251"/>
      <c r="BY64" s="251"/>
      <c r="BZ64" s="251"/>
      <c r="CA64" s="251"/>
      <c r="CB64" s="251"/>
      <c r="CC64" s="251"/>
      <c r="CD64" s="251"/>
      <c r="CE64" s="251"/>
      <c r="CF64" s="251"/>
      <c r="CG64" s="251"/>
      <c r="CH64" s="251"/>
      <c r="CI64" s="253"/>
      <c r="CJ64" s="250">
        <f>'[4]стр120'!$F$18+'[4]стр120'!$F$19+'[4]стр120'!$F$21+BP64</f>
        <v>14270</v>
      </c>
      <c r="CK64" s="251"/>
      <c r="CL64" s="251"/>
      <c r="CM64" s="251"/>
      <c r="CN64" s="251"/>
      <c r="CO64" s="251"/>
      <c r="CP64" s="251"/>
      <c r="CQ64" s="251"/>
      <c r="CR64" s="251"/>
      <c r="CS64" s="251"/>
      <c r="CT64" s="251"/>
      <c r="CU64" s="251"/>
      <c r="CV64" s="251"/>
      <c r="CW64" s="251"/>
      <c r="CX64" s="251"/>
      <c r="CY64" s="251"/>
      <c r="CZ64" s="251"/>
      <c r="DA64" s="251"/>
      <c r="DB64" s="251"/>
      <c r="DC64" s="252"/>
    </row>
    <row r="65" spans="1:107" ht="15" customHeight="1">
      <c r="A65" s="8"/>
      <c r="B65" s="193" t="s">
        <v>51</v>
      </c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9"/>
      <c r="BH65" s="79"/>
      <c r="BI65" s="80"/>
      <c r="BJ65" s="80"/>
      <c r="BK65" s="80"/>
      <c r="BL65" s="80"/>
      <c r="BM65" s="80"/>
      <c r="BN65" s="80"/>
      <c r="BO65" s="81"/>
      <c r="BP65" s="82">
        <f>BP66</f>
        <v>0</v>
      </c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247"/>
      <c r="CJ65" s="82">
        <f>CJ66</f>
        <v>0</v>
      </c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4"/>
    </row>
    <row r="66" spans="1:107" ht="12.75">
      <c r="A66" s="10"/>
      <c r="B66" s="11"/>
      <c r="C66" s="11"/>
      <c r="D66" s="99" t="s">
        <v>24</v>
      </c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11"/>
      <c r="BH66" s="93"/>
      <c r="BI66" s="94"/>
      <c r="BJ66" s="94"/>
      <c r="BK66" s="94"/>
      <c r="BL66" s="94"/>
      <c r="BM66" s="94"/>
      <c r="BN66" s="94"/>
      <c r="BO66" s="95"/>
      <c r="BP66" s="160">
        <v>0</v>
      </c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249"/>
      <c r="CJ66" s="160">
        <v>0</v>
      </c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2"/>
    </row>
    <row r="67" spans="1:107" ht="12.75">
      <c r="A67" s="12"/>
      <c r="B67" s="14"/>
      <c r="C67" s="14"/>
      <c r="D67" s="14"/>
      <c r="E67" s="14"/>
      <c r="F67" s="194" t="s">
        <v>52</v>
      </c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3"/>
      <c r="BH67" s="96"/>
      <c r="BI67" s="97"/>
      <c r="BJ67" s="97"/>
      <c r="BK67" s="97"/>
      <c r="BL67" s="97"/>
      <c r="BM67" s="97"/>
      <c r="BN67" s="97"/>
      <c r="BO67" s="98"/>
      <c r="BP67" s="163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  <c r="CH67" s="164"/>
      <c r="CI67" s="248"/>
      <c r="CJ67" s="163"/>
      <c r="CK67" s="164"/>
      <c r="CL67" s="164"/>
      <c r="CM67" s="164"/>
      <c r="CN67" s="164"/>
      <c r="CO67" s="164"/>
      <c r="CP67" s="164"/>
      <c r="CQ67" s="164"/>
      <c r="CR67" s="164"/>
      <c r="CS67" s="164"/>
      <c r="CT67" s="164"/>
      <c r="CU67" s="164"/>
      <c r="CV67" s="164"/>
      <c r="CW67" s="164"/>
      <c r="CX67" s="164"/>
      <c r="CY67" s="164"/>
      <c r="CZ67" s="164"/>
      <c r="DA67" s="164"/>
      <c r="DB67" s="164"/>
      <c r="DC67" s="165"/>
    </row>
    <row r="68" spans="1:107" ht="12.75">
      <c r="A68" s="12"/>
      <c r="B68" s="14"/>
      <c r="C68" s="14"/>
      <c r="D68" s="14"/>
      <c r="E68" s="14"/>
      <c r="F68" s="194" t="s">
        <v>53</v>
      </c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3"/>
      <c r="BH68" s="96"/>
      <c r="BI68" s="97"/>
      <c r="BJ68" s="97"/>
      <c r="BK68" s="97"/>
      <c r="BL68" s="97"/>
      <c r="BM68" s="97"/>
      <c r="BN68" s="97"/>
      <c r="BO68" s="98"/>
      <c r="BP68" s="163">
        <v>0</v>
      </c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248"/>
      <c r="CJ68" s="163">
        <v>0</v>
      </c>
      <c r="CK68" s="164"/>
      <c r="CL68" s="164"/>
      <c r="CM68" s="164"/>
      <c r="CN68" s="164"/>
      <c r="CO68" s="164"/>
      <c r="CP68" s="164"/>
      <c r="CQ68" s="164"/>
      <c r="CR68" s="164"/>
      <c r="CS68" s="164"/>
      <c r="CT68" s="164"/>
      <c r="CU68" s="164"/>
      <c r="CV68" s="164"/>
      <c r="CW68" s="164"/>
      <c r="CX68" s="164"/>
      <c r="CY68" s="164"/>
      <c r="CZ68" s="164"/>
      <c r="DA68" s="164"/>
      <c r="DB68" s="164"/>
      <c r="DC68" s="165"/>
    </row>
    <row r="69" spans="1:107" ht="12.75">
      <c r="A69" s="8"/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9"/>
      <c r="BH69" s="79"/>
      <c r="BI69" s="80"/>
      <c r="BJ69" s="80"/>
      <c r="BK69" s="80"/>
      <c r="BL69" s="80"/>
      <c r="BM69" s="80"/>
      <c r="BN69" s="80"/>
      <c r="BO69" s="81"/>
      <c r="BP69" s="82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247"/>
      <c r="CJ69" s="82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4"/>
    </row>
    <row r="70" spans="1:107" ht="12.75">
      <c r="A70" s="8"/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9"/>
      <c r="BH70" s="79"/>
      <c r="BI70" s="80"/>
      <c r="BJ70" s="80"/>
      <c r="BK70" s="80"/>
      <c r="BL70" s="80"/>
      <c r="BM70" s="80"/>
      <c r="BN70" s="80"/>
      <c r="BO70" s="81"/>
      <c r="BP70" s="82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247"/>
      <c r="CJ70" s="82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4"/>
    </row>
    <row r="71" spans="1:107" ht="24.75" customHeight="1">
      <c r="A71" s="8"/>
      <c r="B71" s="193" t="s">
        <v>54</v>
      </c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9"/>
      <c r="BH71" s="79"/>
      <c r="BI71" s="80"/>
      <c r="BJ71" s="80"/>
      <c r="BK71" s="80"/>
      <c r="BL71" s="80"/>
      <c r="BM71" s="80"/>
      <c r="BN71" s="80"/>
      <c r="BO71" s="81"/>
      <c r="BP71" s="82">
        <v>0</v>
      </c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247"/>
      <c r="CJ71" s="82">
        <v>0</v>
      </c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4"/>
    </row>
    <row r="72" spans="1:107" ht="12.75">
      <c r="A72" s="8"/>
      <c r="B72" s="193" t="s">
        <v>55</v>
      </c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3"/>
      <c r="BG72" s="9"/>
      <c r="BH72" s="79"/>
      <c r="BI72" s="80"/>
      <c r="BJ72" s="80"/>
      <c r="BK72" s="80"/>
      <c r="BL72" s="80"/>
      <c r="BM72" s="80"/>
      <c r="BN72" s="80"/>
      <c r="BO72" s="81"/>
      <c r="BP72" s="82">
        <v>2896110</v>
      </c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247"/>
      <c r="CJ72" s="82">
        <f>'[5]пассив'!$AP$40</f>
        <v>2989709</v>
      </c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4"/>
    </row>
    <row r="73" spans="1:107" ht="12.75">
      <c r="A73" s="10"/>
      <c r="B73" s="11"/>
      <c r="C73" s="11"/>
      <c r="D73" s="99" t="s">
        <v>24</v>
      </c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11"/>
      <c r="BH73" s="93"/>
      <c r="BI73" s="94"/>
      <c r="BJ73" s="94"/>
      <c r="BK73" s="94"/>
      <c r="BL73" s="94"/>
      <c r="BM73" s="94"/>
      <c r="BN73" s="94"/>
      <c r="BO73" s="95"/>
      <c r="BP73" s="46">
        <v>0</v>
      </c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5"/>
      <c r="CJ73" s="46">
        <v>0</v>
      </c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109"/>
    </row>
    <row r="74" spans="1:107" ht="12.75">
      <c r="A74" s="12"/>
      <c r="B74" s="14"/>
      <c r="C74" s="14"/>
      <c r="D74" s="14"/>
      <c r="E74" s="1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4"/>
      <c r="BA74" s="194"/>
      <c r="BB74" s="194"/>
      <c r="BC74" s="194"/>
      <c r="BD74" s="194"/>
      <c r="BE74" s="194"/>
      <c r="BF74" s="194"/>
      <c r="BG74" s="13"/>
      <c r="BH74" s="96"/>
      <c r="BI74" s="97"/>
      <c r="BJ74" s="97"/>
      <c r="BK74" s="97"/>
      <c r="BL74" s="97"/>
      <c r="BM74" s="97"/>
      <c r="BN74" s="97"/>
      <c r="BO74" s="98"/>
      <c r="BP74" s="43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1"/>
      <c r="CJ74" s="43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102"/>
    </row>
    <row r="75" spans="1:107" ht="12.75">
      <c r="A75" s="8"/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9"/>
      <c r="BH75" s="79"/>
      <c r="BI75" s="80"/>
      <c r="BJ75" s="80"/>
      <c r="BK75" s="80"/>
      <c r="BL75" s="80"/>
      <c r="BM75" s="80"/>
      <c r="BN75" s="80"/>
      <c r="BO75" s="81"/>
      <c r="BP75" s="42">
        <v>0</v>
      </c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38"/>
      <c r="CJ75" s="42">
        <v>0</v>
      </c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141"/>
    </row>
    <row r="76" spans="1:107" ht="12.75">
      <c r="A76" s="8"/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9"/>
      <c r="BH76" s="79"/>
      <c r="BI76" s="80"/>
      <c r="BJ76" s="80"/>
      <c r="BK76" s="80"/>
      <c r="BL76" s="80"/>
      <c r="BM76" s="80"/>
      <c r="BN76" s="80"/>
      <c r="BO76" s="81"/>
      <c r="BP76" s="42">
        <v>0</v>
      </c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38"/>
      <c r="CJ76" s="42">
        <v>0</v>
      </c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141"/>
    </row>
    <row r="77" spans="1:107" ht="25.5" customHeight="1" thickBot="1">
      <c r="A77" s="8"/>
      <c r="B77" s="193" t="s">
        <v>56</v>
      </c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9"/>
      <c r="BH77" s="149"/>
      <c r="BI77" s="150"/>
      <c r="BJ77" s="150"/>
      <c r="BK77" s="150"/>
      <c r="BL77" s="150"/>
      <c r="BM77" s="150"/>
      <c r="BN77" s="150"/>
      <c r="BO77" s="151"/>
      <c r="BP77" s="86">
        <v>0</v>
      </c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8"/>
      <c r="CJ77" s="86">
        <v>0</v>
      </c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100"/>
    </row>
    <row r="78" spans="1:107" ht="26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25"/>
      <c r="BH78" s="212" t="s">
        <v>22</v>
      </c>
      <c r="BI78" s="212"/>
      <c r="BJ78" s="212"/>
      <c r="BK78" s="212"/>
      <c r="BL78" s="212"/>
      <c r="BM78" s="212"/>
      <c r="BN78" s="212"/>
      <c r="BO78" s="213"/>
      <c r="BP78" s="76" t="s">
        <v>32</v>
      </c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8"/>
      <c r="CJ78" s="76" t="s">
        <v>57</v>
      </c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8"/>
    </row>
    <row r="79" spans="1:107" ht="13.5" thickBot="1">
      <c r="A79" s="22"/>
      <c r="B79" s="26" t="s">
        <v>58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7"/>
      <c r="BH79" s="57">
        <v>2</v>
      </c>
      <c r="BI79" s="58"/>
      <c r="BJ79" s="58"/>
      <c r="BK79" s="58"/>
      <c r="BL79" s="58"/>
      <c r="BM79" s="58"/>
      <c r="BN79" s="58"/>
      <c r="BO79" s="59"/>
      <c r="BP79" s="57">
        <v>3</v>
      </c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9"/>
      <c r="CJ79" s="57">
        <v>4</v>
      </c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9"/>
    </row>
    <row r="80" spans="1:107" ht="12.75">
      <c r="A80" s="12"/>
      <c r="B80" s="56" t="s">
        <v>59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13"/>
      <c r="BH80" s="110"/>
      <c r="BI80" s="111"/>
      <c r="BJ80" s="111"/>
      <c r="BK80" s="111"/>
      <c r="BL80" s="111"/>
      <c r="BM80" s="111"/>
      <c r="BN80" s="111"/>
      <c r="BO80" s="112"/>
      <c r="BP80" s="63">
        <v>0</v>
      </c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5"/>
      <c r="CJ80" s="63">
        <v>0</v>
      </c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113"/>
    </row>
    <row r="81" spans="1:107" ht="12.75">
      <c r="A81" s="15"/>
      <c r="B81" s="16"/>
      <c r="C81" s="16"/>
      <c r="D81" s="92" t="s">
        <v>60</v>
      </c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16"/>
      <c r="BH81" s="79" t="s">
        <v>156</v>
      </c>
      <c r="BI81" s="80"/>
      <c r="BJ81" s="80"/>
      <c r="BK81" s="80"/>
      <c r="BL81" s="80"/>
      <c r="BM81" s="80"/>
      <c r="BN81" s="80"/>
      <c r="BO81" s="81"/>
      <c r="BP81" s="42">
        <v>0</v>
      </c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38"/>
      <c r="CJ81" s="42">
        <v>0</v>
      </c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141"/>
    </row>
    <row r="82" spans="1:107" ht="14.25" customHeight="1" thickBot="1">
      <c r="A82" s="15"/>
      <c r="B82" s="16"/>
      <c r="C82" s="16"/>
      <c r="D82" s="139" t="s">
        <v>61</v>
      </c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6"/>
      <c r="BH82" s="149" t="s">
        <v>155</v>
      </c>
      <c r="BI82" s="150"/>
      <c r="BJ82" s="150"/>
      <c r="BK82" s="150"/>
      <c r="BL82" s="150"/>
      <c r="BM82" s="150"/>
      <c r="BN82" s="150"/>
      <c r="BO82" s="151"/>
      <c r="BP82" s="86">
        <v>0</v>
      </c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8"/>
      <c r="CJ82" s="86">
        <v>0</v>
      </c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100"/>
    </row>
    <row r="83" spans="1:107" ht="26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25"/>
      <c r="BH83" s="245" t="s">
        <v>22</v>
      </c>
      <c r="BI83" s="245"/>
      <c r="BJ83" s="245"/>
      <c r="BK83" s="245"/>
      <c r="BL83" s="245"/>
      <c r="BM83" s="245"/>
      <c r="BN83" s="245"/>
      <c r="BO83" s="246"/>
      <c r="BP83" s="76" t="s">
        <v>32</v>
      </c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8"/>
      <c r="CJ83" s="76" t="s">
        <v>33</v>
      </c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8"/>
    </row>
    <row r="84" spans="1:107" ht="13.5" thickBot="1">
      <c r="A84" s="22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7"/>
      <c r="BH84" s="58">
        <v>2</v>
      </c>
      <c r="BI84" s="58"/>
      <c r="BJ84" s="58"/>
      <c r="BK84" s="58"/>
      <c r="BL84" s="58"/>
      <c r="BM84" s="58"/>
      <c r="BN84" s="58"/>
      <c r="BO84" s="59"/>
      <c r="BP84" s="57">
        <v>3</v>
      </c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9"/>
      <c r="CJ84" s="57">
        <v>4</v>
      </c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9"/>
    </row>
    <row r="85" spans="1:107" ht="39" customHeight="1" thickBot="1">
      <c r="A85" s="12"/>
      <c r="B85" s="194" t="s">
        <v>62</v>
      </c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4"/>
      <c r="BH85" s="142"/>
      <c r="BI85" s="143"/>
      <c r="BJ85" s="143"/>
      <c r="BK85" s="143"/>
      <c r="BL85" s="143"/>
      <c r="BM85" s="143"/>
      <c r="BN85" s="143"/>
      <c r="BO85" s="144"/>
      <c r="BP85" s="205">
        <v>53340</v>
      </c>
      <c r="BQ85" s="206"/>
      <c r="BR85" s="206"/>
      <c r="BS85" s="206"/>
      <c r="BT85" s="206"/>
      <c r="BU85" s="206"/>
      <c r="BV85" s="206"/>
      <c r="BW85" s="206"/>
      <c r="BX85" s="206"/>
      <c r="BY85" s="206"/>
      <c r="BZ85" s="206"/>
      <c r="CA85" s="206"/>
      <c r="CB85" s="206"/>
      <c r="CC85" s="206"/>
      <c r="CD85" s="206"/>
      <c r="CE85" s="206"/>
      <c r="CF85" s="206"/>
      <c r="CG85" s="206"/>
      <c r="CH85" s="206"/>
      <c r="CI85" s="207"/>
      <c r="CJ85" s="205">
        <v>104220</v>
      </c>
      <c r="CK85" s="206"/>
      <c r="CL85" s="206"/>
      <c r="CM85" s="206"/>
      <c r="CN85" s="206"/>
      <c r="CO85" s="206"/>
      <c r="CP85" s="206"/>
      <c r="CQ85" s="206"/>
      <c r="CR85" s="206"/>
      <c r="CS85" s="206"/>
      <c r="CT85" s="206"/>
      <c r="CU85" s="206"/>
      <c r="CV85" s="206"/>
      <c r="CW85" s="206"/>
      <c r="CX85" s="206"/>
      <c r="CY85" s="206"/>
      <c r="CZ85" s="206"/>
      <c r="DA85" s="206"/>
      <c r="DB85" s="206"/>
      <c r="DC85" s="242"/>
    </row>
    <row r="87" ht="12" customHeight="1">
      <c r="DC87" s="5" t="s">
        <v>63</v>
      </c>
    </row>
    <row r="88" spans="1:107" s="7" customFormat="1" ht="15.75" customHeight="1">
      <c r="A88" s="72" t="s">
        <v>64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</row>
    <row r="89" spans="1:107" ht="12.75" customHeight="1">
      <c r="A89" s="114" t="s">
        <v>16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6"/>
      <c r="AJ89" s="60" t="s">
        <v>17</v>
      </c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2"/>
      <c r="BC89" s="60" t="s">
        <v>18</v>
      </c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2"/>
      <c r="BU89" s="60" t="s">
        <v>19</v>
      </c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2"/>
      <c r="CK89" s="60" t="s">
        <v>20</v>
      </c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2"/>
    </row>
    <row r="90" spans="1:107" ht="12.75">
      <c r="A90" s="114" t="s">
        <v>21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6"/>
      <c r="AC90" s="114" t="s">
        <v>22</v>
      </c>
      <c r="AD90" s="115"/>
      <c r="AE90" s="115"/>
      <c r="AF90" s="115"/>
      <c r="AG90" s="115"/>
      <c r="AH90" s="115"/>
      <c r="AI90" s="116"/>
      <c r="AJ90" s="76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8"/>
      <c r="BC90" s="76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8"/>
      <c r="BU90" s="76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8"/>
      <c r="CK90" s="76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8"/>
    </row>
    <row r="91" spans="1:107" ht="12.75" customHeight="1" thickBot="1">
      <c r="A91" s="114">
        <v>1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6"/>
      <c r="AC91" s="57">
        <v>2</v>
      </c>
      <c r="AD91" s="58"/>
      <c r="AE91" s="58"/>
      <c r="AF91" s="58"/>
      <c r="AG91" s="58"/>
      <c r="AH91" s="58"/>
      <c r="AI91" s="59"/>
      <c r="AJ91" s="57">
        <v>3</v>
      </c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9"/>
      <c r="BC91" s="57">
        <v>4</v>
      </c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9"/>
      <c r="BU91" s="57">
        <v>5</v>
      </c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9"/>
      <c r="CK91" s="57">
        <v>6</v>
      </c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9"/>
    </row>
    <row r="92" spans="1:107" ht="25.5" customHeight="1">
      <c r="A92" s="8"/>
      <c r="B92" s="193" t="s">
        <v>237</v>
      </c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9"/>
      <c r="AC92" s="110"/>
      <c r="AD92" s="111"/>
      <c r="AE92" s="111"/>
      <c r="AF92" s="111"/>
      <c r="AG92" s="111"/>
      <c r="AH92" s="111"/>
      <c r="AI92" s="112"/>
      <c r="AJ92" s="135">
        <v>14000</v>
      </c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7"/>
      <c r="BC92" s="135">
        <v>0</v>
      </c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7"/>
      <c r="BU92" s="135">
        <v>0</v>
      </c>
      <c r="BV92" s="136"/>
      <c r="BW92" s="136"/>
      <c r="BX92" s="136"/>
      <c r="BY92" s="136"/>
      <c r="BZ92" s="136"/>
      <c r="CA92" s="136"/>
      <c r="CB92" s="136"/>
      <c r="CC92" s="136"/>
      <c r="CD92" s="136"/>
      <c r="CE92" s="136"/>
      <c r="CF92" s="136"/>
      <c r="CG92" s="136"/>
      <c r="CH92" s="136"/>
      <c r="CI92" s="136"/>
      <c r="CJ92" s="137"/>
      <c r="CK92" s="135">
        <f>AJ92+BC92-BU92</f>
        <v>14000</v>
      </c>
      <c r="CL92" s="136"/>
      <c r="CM92" s="136"/>
      <c r="CN92" s="136"/>
      <c r="CO92" s="136"/>
      <c r="CP92" s="136"/>
      <c r="CQ92" s="136"/>
      <c r="CR92" s="136"/>
      <c r="CS92" s="136"/>
      <c r="CT92" s="136"/>
      <c r="CU92" s="136"/>
      <c r="CV92" s="136"/>
      <c r="CW92" s="136"/>
      <c r="CX92" s="136"/>
      <c r="CY92" s="136"/>
      <c r="CZ92" s="136"/>
      <c r="DA92" s="136"/>
      <c r="DB92" s="136"/>
      <c r="DC92" s="138"/>
    </row>
    <row r="93" spans="1:107" ht="39" customHeight="1">
      <c r="A93" s="8"/>
      <c r="B93" s="193" t="s">
        <v>238</v>
      </c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9"/>
      <c r="AC93" s="79"/>
      <c r="AD93" s="80"/>
      <c r="AE93" s="80"/>
      <c r="AF93" s="80"/>
      <c r="AG93" s="80"/>
      <c r="AH93" s="80"/>
      <c r="AI93" s="81"/>
      <c r="AJ93" s="195">
        <v>51702</v>
      </c>
      <c r="AK93" s="196"/>
      <c r="AL93" s="196"/>
      <c r="AM93" s="196"/>
      <c r="AN93" s="196"/>
      <c r="AO93" s="196"/>
      <c r="AP93" s="196"/>
      <c r="AQ93" s="196"/>
      <c r="AR93" s="196"/>
      <c r="AS93" s="196"/>
      <c r="AT93" s="196"/>
      <c r="AU93" s="196"/>
      <c r="AV93" s="196"/>
      <c r="AW93" s="196"/>
      <c r="AX93" s="196"/>
      <c r="AY93" s="196"/>
      <c r="AZ93" s="196"/>
      <c r="BA93" s="196"/>
      <c r="BB93" s="197"/>
      <c r="BC93" s="195">
        <v>7846</v>
      </c>
      <c r="BD93" s="196"/>
      <c r="BE93" s="196"/>
      <c r="BF93" s="196"/>
      <c r="BG93" s="196"/>
      <c r="BH93" s="196"/>
      <c r="BI93" s="196"/>
      <c r="BJ93" s="196"/>
      <c r="BK93" s="196"/>
      <c r="BL93" s="196"/>
      <c r="BM93" s="196"/>
      <c r="BN93" s="196"/>
      <c r="BO93" s="196"/>
      <c r="BP93" s="196"/>
      <c r="BQ93" s="196"/>
      <c r="BR93" s="196"/>
      <c r="BS93" s="196"/>
      <c r="BT93" s="197"/>
      <c r="BU93" s="195">
        <v>0</v>
      </c>
      <c r="BV93" s="196"/>
      <c r="BW93" s="196"/>
      <c r="BX93" s="196"/>
      <c r="BY93" s="196"/>
      <c r="BZ93" s="196"/>
      <c r="CA93" s="196"/>
      <c r="CB93" s="196"/>
      <c r="CC93" s="196"/>
      <c r="CD93" s="196"/>
      <c r="CE93" s="196"/>
      <c r="CF93" s="196"/>
      <c r="CG93" s="196"/>
      <c r="CH93" s="196"/>
      <c r="CI93" s="196"/>
      <c r="CJ93" s="197"/>
      <c r="CK93" s="195">
        <f>AJ93+BC93-BU93</f>
        <v>59548</v>
      </c>
      <c r="CL93" s="196"/>
      <c r="CM93" s="196"/>
      <c r="CN93" s="196"/>
      <c r="CO93" s="196"/>
      <c r="CP93" s="196"/>
      <c r="CQ93" s="196"/>
      <c r="CR93" s="196"/>
      <c r="CS93" s="196"/>
      <c r="CT93" s="196"/>
      <c r="CU93" s="196"/>
      <c r="CV93" s="196"/>
      <c r="CW93" s="196"/>
      <c r="CX93" s="196"/>
      <c r="CY93" s="196"/>
      <c r="CZ93" s="196"/>
      <c r="DA93" s="196"/>
      <c r="DB93" s="196"/>
      <c r="DC93" s="198"/>
    </row>
    <row r="94" spans="1:107" ht="12.75">
      <c r="A94" s="8"/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9"/>
      <c r="AC94" s="79"/>
      <c r="AD94" s="80"/>
      <c r="AE94" s="80"/>
      <c r="AF94" s="80"/>
      <c r="AG94" s="80"/>
      <c r="AH94" s="80"/>
      <c r="AI94" s="81"/>
      <c r="AJ94" s="195"/>
      <c r="AK94" s="196"/>
      <c r="AL94" s="196"/>
      <c r="AM94" s="196"/>
      <c r="AN94" s="196"/>
      <c r="AO94" s="196"/>
      <c r="AP94" s="196"/>
      <c r="AQ94" s="196"/>
      <c r="AR94" s="196"/>
      <c r="AS94" s="196"/>
      <c r="AT94" s="196"/>
      <c r="AU94" s="196"/>
      <c r="AV94" s="196"/>
      <c r="AW94" s="196"/>
      <c r="AX94" s="196"/>
      <c r="AY94" s="196"/>
      <c r="AZ94" s="196"/>
      <c r="BA94" s="196"/>
      <c r="BB94" s="197"/>
      <c r="BC94" s="195"/>
      <c r="BD94" s="196"/>
      <c r="BE94" s="196"/>
      <c r="BF94" s="196"/>
      <c r="BG94" s="196"/>
      <c r="BH94" s="196"/>
      <c r="BI94" s="196"/>
      <c r="BJ94" s="196"/>
      <c r="BK94" s="196"/>
      <c r="BL94" s="196"/>
      <c r="BM94" s="196"/>
      <c r="BN94" s="196"/>
      <c r="BO94" s="196"/>
      <c r="BP94" s="196"/>
      <c r="BQ94" s="196"/>
      <c r="BR94" s="196"/>
      <c r="BS94" s="196"/>
      <c r="BT94" s="197"/>
      <c r="BU94" s="243"/>
      <c r="BV94" s="244"/>
      <c r="BW94" s="196"/>
      <c r="BX94" s="196"/>
      <c r="BY94" s="196"/>
      <c r="BZ94" s="196"/>
      <c r="CA94" s="196"/>
      <c r="CB94" s="196"/>
      <c r="CC94" s="196"/>
      <c r="CD94" s="196"/>
      <c r="CE94" s="196"/>
      <c r="CF94" s="196"/>
      <c r="CG94" s="196"/>
      <c r="CH94" s="196"/>
      <c r="CI94" s="240"/>
      <c r="CJ94" s="241"/>
      <c r="CK94" s="195"/>
      <c r="CL94" s="196"/>
      <c r="CM94" s="196"/>
      <c r="CN94" s="196"/>
      <c r="CO94" s="196"/>
      <c r="CP94" s="196"/>
      <c r="CQ94" s="196"/>
      <c r="CR94" s="196"/>
      <c r="CS94" s="196"/>
      <c r="CT94" s="196"/>
      <c r="CU94" s="196"/>
      <c r="CV94" s="196"/>
      <c r="CW94" s="196"/>
      <c r="CX94" s="196"/>
      <c r="CY94" s="196"/>
      <c r="CZ94" s="196"/>
      <c r="DA94" s="196"/>
      <c r="DB94" s="196"/>
      <c r="DC94" s="198"/>
    </row>
    <row r="95" spans="1:107" ht="14.25" customHeight="1" thickBot="1">
      <c r="A95" s="18"/>
      <c r="B95" s="192" t="s">
        <v>31</v>
      </c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28"/>
      <c r="AC95" s="149"/>
      <c r="AD95" s="150"/>
      <c r="AE95" s="150"/>
      <c r="AF95" s="150"/>
      <c r="AG95" s="150"/>
      <c r="AH95" s="150"/>
      <c r="AI95" s="151"/>
      <c r="AJ95" s="208">
        <v>0</v>
      </c>
      <c r="AK95" s="209"/>
      <c r="AL95" s="209"/>
      <c r="AM95" s="209"/>
      <c r="AN95" s="209"/>
      <c r="AO95" s="209"/>
      <c r="AP95" s="209"/>
      <c r="AQ95" s="209"/>
      <c r="AR95" s="209"/>
      <c r="AS95" s="209"/>
      <c r="AT95" s="209"/>
      <c r="AU95" s="209"/>
      <c r="AV95" s="209"/>
      <c r="AW95" s="209"/>
      <c r="AX95" s="209"/>
      <c r="AY95" s="209"/>
      <c r="AZ95" s="209"/>
      <c r="BA95" s="209"/>
      <c r="BB95" s="210"/>
      <c r="BC95" s="208">
        <v>0</v>
      </c>
      <c r="BD95" s="209"/>
      <c r="BE95" s="209"/>
      <c r="BF95" s="209"/>
      <c r="BG95" s="209"/>
      <c r="BH95" s="209"/>
      <c r="BI95" s="209"/>
      <c r="BJ95" s="209"/>
      <c r="BK95" s="209"/>
      <c r="BL95" s="209"/>
      <c r="BM95" s="209"/>
      <c r="BN95" s="209"/>
      <c r="BO95" s="209"/>
      <c r="BP95" s="209"/>
      <c r="BQ95" s="209"/>
      <c r="BR95" s="209"/>
      <c r="BS95" s="209"/>
      <c r="BT95" s="210"/>
      <c r="BU95" s="208">
        <v>0</v>
      </c>
      <c r="BV95" s="209"/>
      <c r="BW95" s="209"/>
      <c r="BX95" s="209"/>
      <c r="BY95" s="209"/>
      <c r="BZ95" s="209"/>
      <c r="CA95" s="209"/>
      <c r="CB95" s="209"/>
      <c r="CC95" s="209"/>
      <c r="CD95" s="209"/>
      <c r="CE95" s="209"/>
      <c r="CF95" s="209"/>
      <c r="CG95" s="209"/>
      <c r="CH95" s="209"/>
      <c r="CI95" s="209"/>
      <c r="CJ95" s="210"/>
      <c r="CK95" s="208">
        <f>AJ95+BC95-BU95</f>
        <v>0</v>
      </c>
      <c r="CL95" s="209"/>
      <c r="CM95" s="209"/>
      <c r="CN95" s="209"/>
      <c r="CO95" s="209"/>
      <c r="CP95" s="209"/>
      <c r="CQ95" s="209"/>
      <c r="CR95" s="209"/>
      <c r="CS95" s="209"/>
      <c r="CT95" s="209"/>
      <c r="CU95" s="209"/>
      <c r="CV95" s="209"/>
      <c r="CW95" s="209"/>
      <c r="CX95" s="209"/>
      <c r="CY95" s="209"/>
      <c r="CZ95" s="209"/>
      <c r="DA95" s="209"/>
      <c r="DB95" s="209"/>
      <c r="DC95" s="239"/>
    </row>
    <row r="96" spans="1:107" ht="13.5" customHeight="1" thickBot="1">
      <c r="A96" s="20"/>
      <c r="B96" s="181" t="s">
        <v>47</v>
      </c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21"/>
      <c r="AC96" s="142"/>
      <c r="AD96" s="143"/>
      <c r="AE96" s="143"/>
      <c r="AF96" s="143"/>
      <c r="AG96" s="143"/>
      <c r="AH96" s="143"/>
      <c r="AI96" s="144"/>
      <c r="AJ96" s="205">
        <f>AJ92+AJ93+AJ95</f>
        <v>65702</v>
      </c>
      <c r="AK96" s="206"/>
      <c r="AL96" s="206"/>
      <c r="AM96" s="206"/>
      <c r="AN96" s="206"/>
      <c r="AO96" s="206"/>
      <c r="AP96" s="206"/>
      <c r="AQ96" s="206"/>
      <c r="AR96" s="206"/>
      <c r="AS96" s="206"/>
      <c r="AT96" s="206"/>
      <c r="AU96" s="206"/>
      <c r="AV96" s="206"/>
      <c r="AW96" s="206"/>
      <c r="AX96" s="206"/>
      <c r="AY96" s="206"/>
      <c r="AZ96" s="206"/>
      <c r="BA96" s="206"/>
      <c r="BB96" s="207"/>
      <c r="BC96" s="205">
        <f>BC92+BC93</f>
        <v>7846</v>
      </c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7"/>
      <c r="BU96" s="205">
        <f>BU92+BU93+BU95</f>
        <v>0</v>
      </c>
      <c r="BV96" s="206"/>
      <c r="BW96" s="206"/>
      <c r="BX96" s="206"/>
      <c r="BY96" s="206"/>
      <c r="BZ96" s="206"/>
      <c r="CA96" s="206"/>
      <c r="CB96" s="206"/>
      <c r="CC96" s="206"/>
      <c r="CD96" s="206"/>
      <c r="CE96" s="206"/>
      <c r="CF96" s="206"/>
      <c r="CG96" s="206"/>
      <c r="CH96" s="206"/>
      <c r="CI96" s="206"/>
      <c r="CJ96" s="207"/>
      <c r="CK96" s="205">
        <f>AJ96+BC96-BU96</f>
        <v>73548</v>
      </c>
      <c r="CL96" s="206"/>
      <c r="CM96" s="206"/>
      <c r="CN96" s="206"/>
      <c r="CO96" s="206"/>
      <c r="CP96" s="206"/>
      <c r="CQ96" s="206"/>
      <c r="CR96" s="206"/>
      <c r="CS96" s="206"/>
      <c r="CT96" s="206"/>
      <c r="CU96" s="206"/>
      <c r="CV96" s="206"/>
      <c r="CW96" s="206"/>
      <c r="CX96" s="206"/>
      <c r="CY96" s="206"/>
      <c r="CZ96" s="206"/>
      <c r="DA96" s="206"/>
      <c r="DB96" s="206"/>
      <c r="DC96" s="242"/>
    </row>
    <row r="97" spans="29:72" ht="26.25" customHeight="1">
      <c r="AC97" s="76" t="s">
        <v>22</v>
      </c>
      <c r="AD97" s="77"/>
      <c r="AE97" s="77"/>
      <c r="AF97" s="77"/>
      <c r="AG97" s="77"/>
      <c r="AH97" s="77"/>
      <c r="AI97" s="78"/>
      <c r="AJ97" s="76" t="s">
        <v>32</v>
      </c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8"/>
      <c r="BC97" s="76" t="s">
        <v>33</v>
      </c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8"/>
    </row>
    <row r="98" spans="1:72" ht="13.5" thickBot="1">
      <c r="A98" s="114">
        <v>1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6"/>
      <c r="AC98" s="57">
        <v>2</v>
      </c>
      <c r="AD98" s="58"/>
      <c r="AE98" s="58"/>
      <c r="AF98" s="58"/>
      <c r="AG98" s="58"/>
      <c r="AH98" s="58"/>
      <c r="AI98" s="59"/>
      <c r="AJ98" s="57">
        <v>3</v>
      </c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9"/>
      <c r="BC98" s="57">
        <v>4</v>
      </c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9"/>
    </row>
    <row r="99" spans="1:72" ht="39" customHeight="1" thickBot="1">
      <c r="A99" s="8"/>
      <c r="B99" s="193" t="s">
        <v>65</v>
      </c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9"/>
      <c r="AC99" s="142"/>
      <c r="AD99" s="143"/>
      <c r="AE99" s="143"/>
      <c r="AF99" s="143"/>
      <c r="AG99" s="143"/>
      <c r="AH99" s="143"/>
      <c r="AI99" s="144"/>
      <c r="AJ99" s="182">
        <v>6103</v>
      </c>
      <c r="AK99" s="183"/>
      <c r="AL99" s="183"/>
      <c r="AM99" s="183"/>
      <c r="AN99" s="183"/>
      <c r="AO99" s="183"/>
      <c r="AP99" s="183"/>
      <c r="AQ99" s="183"/>
      <c r="AR99" s="183"/>
      <c r="AS99" s="183"/>
      <c r="AT99" s="183"/>
      <c r="AU99" s="183"/>
      <c r="AV99" s="183"/>
      <c r="AW99" s="183"/>
      <c r="AX99" s="183"/>
      <c r="AY99" s="183"/>
      <c r="AZ99" s="183"/>
      <c r="BA99" s="183"/>
      <c r="BB99" s="184"/>
      <c r="BC99" s="182">
        <v>16775</v>
      </c>
      <c r="BD99" s="183"/>
      <c r="BE99" s="183"/>
      <c r="BF99" s="183"/>
      <c r="BG99" s="183"/>
      <c r="BH99" s="183"/>
      <c r="BI99" s="183"/>
      <c r="BJ99" s="183"/>
      <c r="BK99" s="183"/>
      <c r="BL99" s="183"/>
      <c r="BM99" s="183"/>
      <c r="BN99" s="183"/>
      <c r="BO99" s="183"/>
      <c r="BP99" s="183"/>
      <c r="BQ99" s="183"/>
      <c r="BR99" s="183"/>
      <c r="BS99" s="183"/>
      <c r="BT99" s="187"/>
    </row>
    <row r="100" ht="5.25" customHeight="1"/>
    <row r="101" spans="1:107" ht="12" customHeight="1">
      <c r="A101" s="204" t="s">
        <v>66</v>
      </c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04"/>
      <c r="AU101" s="204"/>
      <c r="AV101" s="204"/>
      <c r="AW101" s="204"/>
      <c r="AX101" s="204"/>
      <c r="AY101" s="204"/>
      <c r="AZ101" s="204"/>
      <c r="BA101" s="204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  <c r="BZ101" s="204"/>
      <c r="CA101" s="204"/>
      <c r="CB101" s="204"/>
      <c r="CC101" s="204"/>
      <c r="CD101" s="204"/>
      <c r="CE101" s="204"/>
      <c r="CF101" s="204"/>
      <c r="CG101" s="204"/>
      <c r="CH101" s="204"/>
      <c r="CI101" s="204"/>
      <c r="CJ101" s="204"/>
      <c r="CK101" s="204"/>
      <c r="CL101" s="204"/>
      <c r="CM101" s="204"/>
      <c r="CN101" s="204"/>
      <c r="CO101" s="204"/>
      <c r="CP101" s="204"/>
      <c r="CQ101" s="204"/>
      <c r="CR101" s="204"/>
      <c r="CS101" s="204"/>
      <c r="CT101" s="204"/>
      <c r="CU101" s="204"/>
      <c r="CV101" s="204"/>
      <c r="CW101" s="204"/>
      <c r="CX101" s="204"/>
      <c r="CY101" s="204"/>
      <c r="CZ101" s="204"/>
      <c r="DA101" s="204"/>
      <c r="DB101" s="204"/>
      <c r="DC101" s="204"/>
    </row>
    <row r="102" spans="1:107" s="7" customFormat="1" ht="15.75" customHeight="1">
      <c r="A102" s="72" t="s">
        <v>67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</row>
    <row r="103" spans="1:107" ht="12.75" customHeight="1">
      <c r="A103" s="114" t="s">
        <v>137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6"/>
      <c r="AJ103" s="60" t="s">
        <v>17</v>
      </c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2"/>
      <c r="BC103" s="60" t="s">
        <v>18</v>
      </c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2"/>
      <c r="BU103" s="60" t="s">
        <v>68</v>
      </c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2"/>
      <c r="CK103" s="117" t="s">
        <v>20</v>
      </c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8"/>
      <c r="CW103" s="118"/>
      <c r="CX103" s="118"/>
      <c r="CY103" s="118"/>
      <c r="CZ103" s="118"/>
      <c r="DA103" s="118"/>
      <c r="DB103" s="118"/>
      <c r="DC103" s="119"/>
    </row>
    <row r="104" spans="1:107" ht="12.75">
      <c r="A104" s="114" t="s">
        <v>21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6"/>
      <c r="AC104" s="114" t="s">
        <v>22</v>
      </c>
      <c r="AD104" s="115"/>
      <c r="AE104" s="115"/>
      <c r="AF104" s="115"/>
      <c r="AG104" s="115"/>
      <c r="AH104" s="115"/>
      <c r="AI104" s="116"/>
      <c r="AJ104" s="76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8"/>
      <c r="BC104" s="76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8"/>
      <c r="BU104" s="76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8"/>
      <c r="CK104" s="120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2"/>
    </row>
    <row r="105" spans="1:107" ht="12.75" customHeight="1" thickBot="1">
      <c r="A105" s="114">
        <v>1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6"/>
      <c r="AC105" s="57">
        <v>2</v>
      </c>
      <c r="AD105" s="58"/>
      <c r="AE105" s="58"/>
      <c r="AF105" s="58"/>
      <c r="AG105" s="58"/>
      <c r="AH105" s="58"/>
      <c r="AI105" s="59"/>
      <c r="AJ105" s="57">
        <v>3</v>
      </c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9"/>
      <c r="BC105" s="57">
        <v>4</v>
      </c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9"/>
      <c r="BU105" s="57">
        <v>5</v>
      </c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9"/>
      <c r="CK105" s="57">
        <v>6</v>
      </c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9"/>
    </row>
    <row r="106" spans="1:108" ht="12.75" customHeight="1">
      <c r="A106" s="8"/>
      <c r="B106" s="193" t="s">
        <v>69</v>
      </c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9"/>
      <c r="AC106" s="110" t="s">
        <v>157</v>
      </c>
      <c r="AD106" s="111"/>
      <c r="AE106" s="111"/>
      <c r="AF106" s="111"/>
      <c r="AG106" s="111"/>
      <c r="AH106" s="111"/>
      <c r="AI106" s="112"/>
      <c r="AJ106" s="63">
        <v>0</v>
      </c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5"/>
      <c r="BC106" s="63">
        <v>0</v>
      </c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5"/>
      <c r="BU106" s="63">
        <v>0</v>
      </c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5"/>
      <c r="CK106" s="63">
        <v>0</v>
      </c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113"/>
      <c r="DD106" s="1">
        <v>0</v>
      </c>
    </row>
    <row r="107" spans="1:107" ht="12.75">
      <c r="A107" s="22"/>
      <c r="B107" s="24"/>
      <c r="C107" s="24"/>
      <c r="D107" s="228" t="s">
        <v>24</v>
      </c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4"/>
      <c r="AC107" s="96"/>
      <c r="AD107" s="97"/>
      <c r="AE107" s="97"/>
      <c r="AF107" s="97"/>
      <c r="AG107" s="97"/>
      <c r="AH107" s="97"/>
      <c r="AI107" s="98"/>
      <c r="AJ107" s="43">
        <v>0</v>
      </c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1"/>
      <c r="BC107" s="42">
        <v>0</v>
      </c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38"/>
      <c r="BU107" s="42">
        <v>0</v>
      </c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38"/>
      <c r="CK107" s="43">
        <v>0</v>
      </c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102"/>
    </row>
    <row r="108" spans="1:107" ht="12.75">
      <c r="A108" s="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9"/>
      <c r="AC108" s="79"/>
      <c r="AD108" s="80"/>
      <c r="AE108" s="80"/>
      <c r="AF108" s="80"/>
      <c r="AG108" s="80"/>
      <c r="AH108" s="80"/>
      <c r="AI108" s="81"/>
      <c r="AJ108" s="42">
        <v>0</v>
      </c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38"/>
      <c r="BC108" s="42">
        <v>0</v>
      </c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38"/>
      <c r="BU108" s="42">
        <v>0</v>
      </c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38"/>
      <c r="CK108" s="42">
        <v>0</v>
      </c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141"/>
    </row>
    <row r="109" spans="1:107" ht="13.5" thickBot="1">
      <c r="A109" s="8"/>
      <c r="B109" s="193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9"/>
      <c r="AC109" s="149"/>
      <c r="AD109" s="150"/>
      <c r="AE109" s="150"/>
      <c r="AF109" s="150"/>
      <c r="AG109" s="150"/>
      <c r="AH109" s="150"/>
      <c r="AI109" s="151"/>
      <c r="AJ109" s="86">
        <v>0</v>
      </c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8"/>
      <c r="BC109" s="86">
        <v>0</v>
      </c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8"/>
      <c r="BU109" s="86">
        <v>0</v>
      </c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  <c r="CJ109" s="88"/>
      <c r="CK109" s="86">
        <v>0</v>
      </c>
      <c r="CL109" s="87"/>
      <c r="CM109" s="87"/>
      <c r="CN109" s="87"/>
      <c r="CO109" s="87"/>
      <c r="CP109" s="87"/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100"/>
    </row>
    <row r="110" spans="1:107" ht="26.25" customHeight="1">
      <c r="A110" s="10"/>
      <c r="B110" s="11"/>
      <c r="BL110" s="211" t="s">
        <v>22</v>
      </c>
      <c r="BM110" s="212"/>
      <c r="BN110" s="212"/>
      <c r="BO110" s="212"/>
      <c r="BP110" s="212"/>
      <c r="BQ110" s="212"/>
      <c r="BR110" s="212"/>
      <c r="BS110" s="212"/>
      <c r="BT110" s="213"/>
      <c r="BU110" s="76" t="s">
        <v>32</v>
      </c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8"/>
      <c r="CK110" s="76" t="s">
        <v>70</v>
      </c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8"/>
    </row>
    <row r="111" spans="1:107" ht="12.75" customHeight="1" thickBot="1">
      <c r="A111" s="22"/>
      <c r="B111" s="26" t="s">
        <v>58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7"/>
      <c r="BL111" s="57">
        <v>2</v>
      </c>
      <c r="BM111" s="58"/>
      <c r="BN111" s="58"/>
      <c r="BO111" s="58"/>
      <c r="BP111" s="58"/>
      <c r="BQ111" s="58"/>
      <c r="BR111" s="58"/>
      <c r="BS111" s="58"/>
      <c r="BT111" s="59"/>
      <c r="BU111" s="57">
        <v>3</v>
      </c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9"/>
      <c r="CK111" s="57">
        <v>4</v>
      </c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9"/>
    </row>
    <row r="112" spans="1:107" ht="27.75" customHeight="1" thickBot="1">
      <c r="A112" s="12"/>
      <c r="B112" s="232" t="s">
        <v>143</v>
      </c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  <c r="W112" s="232"/>
      <c r="X112" s="232"/>
      <c r="Y112" s="232"/>
      <c r="Z112" s="232"/>
      <c r="AA112" s="232"/>
      <c r="AB112" s="232"/>
      <c r="AC112" s="232"/>
      <c r="AD112" s="232"/>
      <c r="AE112" s="232"/>
      <c r="AF112" s="232"/>
      <c r="AG112" s="232"/>
      <c r="AH112" s="232"/>
      <c r="AI112" s="232"/>
      <c r="AJ112" s="232"/>
      <c r="AK112" s="232"/>
      <c r="AL112" s="232"/>
      <c r="AM112" s="232"/>
      <c r="AN112" s="232"/>
      <c r="AO112" s="232"/>
      <c r="AP112" s="232"/>
      <c r="AQ112" s="232"/>
      <c r="AR112" s="232"/>
      <c r="AS112" s="232"/>
      <c r="AT112" s="232"/>
      <c r="AU112" s="232"/>
      <c r="AV112" s="232"/>
      <c r="AW112" s="232"/>
      <c r="AX112" s="232"/>
      <c r="AY112" s="232"/>
      <c r="AZ112" s="232"/>
      <c r="BA112" s="232"/>
      <c r="BB112" s="232"/>
      <c r="BC112" s="232"/>
      <c r="BD112" s="232"/>
      <c r="BE112" s="232"/>
      <c r="BF112" s="232"/>
      <c r="BG112" s="232"/>
      <c r="BH112" s="232"/>
      <c r="BI112" s="232"/>
      <c r="BJ112" s="232"/>
      <c r="BK112" s="238"/>
      <c r="BL112" s="142" t="s">
        <v>158</v>
      </c>
      <c r="BM112" s="143"/>
      <c r="BN112" s="143"/>
      <c r="BO112" s="143"/>
      <c r="BP112" s="143"/>
      <c r="BQ112" s="143"/>
      <c r="BR112" s="143"/>
      <c r="BS112" s="143"/>
      <c r="BT112" s="144"/>
      <c r="BU112" s="182">
        <v>0</v>
      </c>
      <c r="BV112" s="183"/>
      <c r="BW112" s="183"/>
      <c r="BX112" s="183"/>
      <c r="BY112" s="183"/>
      <c r="BZ112" s="183"/>
      <c r="CA112" s="183"/>
      <c r="CB112" s="183"/>
      <c r="CC112" s="183"/>
      <c r="CD112" s="183"/>
      <c r="CE112" s="183"/>
      <c r="CF112" s="183"/>
      <c r="CG112" s="183"/>
      <c r="CH112" s="183"/>
      <c r="CI112" s="183"/>
      <c r="CJ112" s="184"/>
      <c r="CK112" s="182">
        <v>0</v>
      </c>
      <c r="CL112" s="183"/>
      <c r="CM112" s="183"/>
      <c r="CN112" s="183"/>
      <c r="CO112" s="183"/>
      <c r="CP112" s="183"/>
      <c r="CQ112" s="183"/>
      <c r="CR112" s="183"/>
      <c r="CS112" s="183"/>
      <c r="CT112" s="183"/>
      <c r="CU112" s="183"/>
      <c r="CV112" s="183"/>
      <c r="CW112" s="183"/>
      <c r="CX112" s="183"/>
      <c r="CY112" s="183"/>
      <c r="CZ112" s="183"/>
      <c r="DA112" s="183"/>
      <c r="DB112" s="183"/>
      <c r="DC112" s="187"/>
    </row>
    <row r="113" spans="1:107" ht="39.75" customHeight="1">
      <c r="A113" s="10"/>
      <c r="B113" s="11"/>
      <c r="BL113" s="211" t="s">
        <v>22</v>
      </c>
      <c r="BM113" s="212"/>
      <c r="BN113" s="212"/>
      <c r="BO113" s="212"/>
      <c r="BP113" s="212"/>
      <c r="BQ113" s="212"/>
      <c r="BR113" s="212"/>
      <c r="BS113" s="212"/>
      <c r="BT113" s="213"/>
      <c r="BU113" s="76" t="s">
        <v>71</v>
      </c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8"/>
      <c r="CK113" s="76" t="s">
        <v>72</v>
      </c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  <c r="DA113" s="77"/>
      <c r="DB113" s="77"/>
      <c r="DC113" s="78"/>
    </row>
    <row r="114" spans="1:107" ht="12.75" customHeight="1" thickBot="1">
      <c r="A114" s="22"/>
      <c r="B114" s="26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7"/>
      <c r="BL114" s="57">
        <v>2</v>
      </c>
      <c r="BM114" s="58"/>
      <c r="BN114" s="58"/>
      <c r="BO114" s="58"/>
      <c r="BP114" s="58"/>
      <c r="BQ114" s="58"/>
      <c r="BR114" s="58"/>
      <c r="BS114" s="58"/>
      <c r="BT114" s="59"/>
      <c r="BU114" s="57">
        <v>3</v>
      </c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9"/>
      <c r="CK114" s="57">
        <v>4</v>
      </c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9"/>
    </row>
    <row r="115" spans="1:107" ht="41.25" customHeight="1" thickBot="1">
      <c r="A115" s="12"/>
      <c r="B115" s="232" t="s">
        <v>189</v>
      </c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2"/>
      <c r="AF115" s="232"/>
      <c r="AG115" s="232"/>
      <c r="AH115" s="232"/>
      <c r="AI115" s="232"/>
      <c r="AJ115" s="232"/>
      <c r="AK115" s="232"/>
      <c r="AL115" s="232"/>
      <c r="AM115" s="232"/>
      <c r="AN115" s="232"/>
      <c r="AO115" s="232"/>
      <c r="AP115" s="232"/>
      <c r="AQ115" s="232"/>
      <c r="AR115" s="232"/>
      <c r="AS115" s="232"/>
      <c r="AT115" s="232"/>
      <c r="AU115" s="232"/>
      <c r="AV115" s="232"/>
      <c r="AW115" s="232"/>
      <c r="AX115" s="232"/>
      <c r="AY115" s="232"/>
      <c r="AZ115" s="232"/>
      <c r="BA115" s="232"/>
      <c r="BB115" s="232"/>
      <c r="BC115" s="232"/>
      <c r="BD115" s="232"/>
      <c r="BE115" s="232"/>
      <c r="BF115" s="232"/>
      <c r="BG115" s="232"/>
      <c r="BH115" s="232"/>
      <c r="BI115" s="232"/>
      <c r="BJ115" s="232"/>
      <c r="BK115" s="14"/>
      <c r="BL115" s="142"/>
      <c r="BM115" s="143"/>
      <c r="BN115" s="143"/>
      <c r="BO115" s="143"/>
      <c r="BP115" s="143"/>
      <c r="BQ115" s="143"/>
      <c r="BR115" s="143"/>
      <c r="BS115" s="143"/>
      <c r="BT115" s="144"/>
      <c r="BU115" s="182">
        <v>0</v>
      </c>
      <c r="BV115" s="183"/>
      <c r="BW115" s="183"/>
      <c r="BX115" s="183"/>
      <c r="BY115" s="183"/>
      <c r="BZ115" s="183"/>
      <c r="CA115" s="183"/>
      <c r="CB115" s="183"/>
      <c r="CC115" s="183"/>
      <c r="CD115" s="183"/>
      <c r="CE115" s="183"/>
      <c r="CF115" s="183"/>
      <c r="CG115" s="183"/>
      <c r="CH115" s="183"/>
      <c r="CI115" s="183"/>
      <c r="CJ115" s="184"/>
      <c r="CK115" s="182">
        <v>0</v>
      </c>
      <c r="CL115" s="183"/>
      <c r="CM115" s="183"/>
      <c r="CN115" s="183"/>
      <c r="CO115" s="183"/>
      <c r="CP115" s="183"/>
      <c r="CQ115" s="183"/>
      <c r="CR115" s="183"/>
      <c r="CS115" s="183"/>
      <c r="CT115" s="183"/>
      <c r="CU115" s="183"/>
      <c r="CV115" s="183"/>
      <c r="CW115" s="183"/>
      <c r="CX115" s="183"/>
      <c r="CY115" s="183"/>
      <c r="CZ115" s="183"/>
      <c r="DA115" s="183"/>
      <c r="DB115" s="183"/>
      <c r="DC115" s="187"/>
    </row>
    <row r="116" ht="5.25" customHeight="1"/>
    <row r="117" spans="1:107" s="7" customFormat="1" ht="15.75" customHeight="1">
      <c r="A117" s="227" t="s">
        <v>73</v>
      </c>
      <c r="B117" s="227"/>
      <c r="C117" s="227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7"/>
      <c r="AN117" s="227"/>
      <c r="AO117" s="227"/>
      <c r="AP117" s="227"/>
      <c r="AQ117" s="227"/>
      <c r="AR117" s="227"/>
      <c r="AS117" s="227"/>
      <c r="AT117" s="227"/>
      <c r="AU117" s="227"/>
      <c r="AV117" s="227"/>
      <c r="AW117" s="227"/>
      <c r="AX117" s="227"/>
      <c r="AY117" s="227"/>
      <c r="AZ117" s="227"/>
      <c r="BA117" s="227"/>
      <c r="BB117" s="227"/>
      <c r="BC117" s="227"/>
      <c r="BD117" s="227"/>
      <c r="BE117" s="227"/>
      <c r="BF117" s="227"/>
      <c r="BG117" s="227"/>
      <c r="BH117" s="227"/>
      <c r="BI117" s="227"/>
      <c r="BJ117" s="227"/>
      <c r="BK117" s="227"/>
      <c r="BL117" s="227"/>
      <c r="BM117" s="227"/>
      <c r="BN117" s="227"/>
      <c r="BO117" s="227"/>
      <c r="BP117" s="227"/>
      <c r="BQ117" s="227"/>
      <c r="BR117" s="227"/>
      <c r="BS117" s="227"/>
      <c r="BT117" s="227"/>
      <c r="BU117" s="227"/>
      <c r="BV117" s="227"/>
      <c r="BW117" s="227"/>
      <c r="BX117" s="227"/>
      <c r="BY117" s="227"/>
      <c r="BZ117" s="227"/>
      <c r="CA117" s="227"/>
      <c r="CB117" s="227"/>
      <c r="CC117" s="227"/>
      <c r="CD117" s="227"/>
      <c r="CE117" s="227"/>
      <c r="CF117" s="227"/>
      <c r="CG117" s="227"/>
      <c r="CH117" s="227"/>
      <c r="CI117" s="227"/>
      <c r="CJ117" s="227"/>
      <c r="CK117" s="227"/>
      <c r="CL117" s="227"/>
      <c r="CM117" s="227"/>
      <c r="CN117" s="227"/>
      <c r="CO117" s="227"/>
      <c r="CP117" s="227"/>
      <c r="CQ117" s="227"/>
      <c r="CR117" s="227"/>
      <c r="CS117" s="227"/>
      <c r="CT117" s="227"/>
      <c r="CU117" s="227"/>
      <c r="CV117" s="227"/>
      <c r="CW117" s="227"/>
      <c r="CX117" s="227"/>
      <c r="CY117" s="227"/>
      <c r="CZ117" s="227"/>
      <c r="DA117" s="227"/>
      <c r="DB117" s="227"/>
      <c r="DC117" s="227"/>
    </row>
    <row r="118" spans="1:107" ht="12.75" customHeight="1">
      <c r="A118" s="114" t="s">
        <v>16</v>
      </c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6"/>
      <c r="AJ118" s="60" t="s">
        <v>138</v>
      </c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2"/>
      <c r="BC118" s="60" t="s">
        <v>18</v>
      </c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2"/>
      <c r="BU118" s="60" t="s">
        <v>68</v>
      </c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2"/>
      <c r="CK118" s="117" t="s">
        <v>75</v>
      </c>
      <c r="CL118" s="118"/>
      <c r="CM118" s="118"/>
      <c r="CN118" s="118"/>
      <c r="CO118" s="118"/>
      <c r="CP118" s="118"/>
      <c r="CQ118" s="118"/>
      <c r="CR118" s="118"/>
      <c r="CS118" s="118"/>
      <c r="CT118" s="118"/>
      <c r="CU118" s="118"/>
      <c r="CV118" s="118"/>
      <c r="CW118" s="118"/>
      <c r="CX118" s="118"/>
      <c r="CY118" s="118"/>
      <c r="CZ118" s="118"/>
      <c r="DA118" s="118"/>
      <c r="DB118" s="118"/>
      <c r="DC118" s="119"/>
    </row>
    <row r="119" spans="1:107" ht="12.75" customHeight="1">
      <c r="A119" s="114" t="s">
        <v>21</v>
      </c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6"/>
      <c r="AC119" s="114" t="s">
        <v>22</v>
      </c>
      <c r="AD119" s="115"/>
      <c r="AE119" s="115"/>
      <c r="AF119" s="115"/>
      <c r="AG119" s="115"/>
      <c r="AH119" s="115"/>
      <c r="AI119" s="116"/>
      <c r="AJ119" s="76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8"/>
      <c r="BC119" s="76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8"/>
      <c r="BU119" s="76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8"/>
      <c r="CK119" s="120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2"/>
    </row>
    <row r="120" spans="1:107" ht="12.75" customHeight="1" thickBot="1">
      <c r="A120" s="114">
        <v>1</v>
      </c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6"/>
      <c r="AC120" s="57">
        <v>2</v>
      </c>
      <c r="AD120" s="58"/>
      <c r="AE120" s="58"/>
      <c r="AF120" s="58"/>
      <c r="AG120" s="58"/>
      <c r="AH120" s="58"/>
      <c r="AI120" s="59"/>
      <c r="AJ120" s="57">
        <v>3</v>
      </c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9"/>
      <c r="BC120" s="57">
        <v>4</v>
      </c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9"/>
      <c r="BU120" s="57">
        <v>5</v>
      </c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9"/>
      <c r="CK120" s="57">
        <v>6</v>
      </c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9"/>
    </row>
    <row r="121" spans="1:107" ht="25.5" customHeight="1">
      <c r="A121" s="8"/>
      <c r="B121" s="193" t="s">
        <v>76</v>
      </c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233"/>
      <c r="AC121" s="110" t="s">
        <v>159</v>
      </c>
      <c r="AD121" s="111"/>
      <c r="AE121" s="111"/>
      <c r="AF121" s="111"/>
      <c r="AG121" s="111"/>
      <c r="AH121" s="111"/>
      <c r="AI121" s="112"/>
      <c r="AJ121" s="63">
        <v>0</v>
      </c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5"/>
      <c r="BC121" s="63">
        <v>0</v>
      </c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5"/>
      <c r="BU121" s="63">
        <v>0</v>
      </c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5"/>
      <c r="CK121" s="63">
        <v>0</v>
      </c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113"/>
    </row>
    <row r="122" spans="1:107" ht="12.75">
      <c r="A122" s="22"/>
      <c r="B122" s="24"/>
      <c r="C122" s="24"/>
      <c r="D122" s="228" t="s">
        <v>24</v>
      </c>
      <c r="E122" s="228"/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28"/>
      <c r="X122" s="228"/>
      <c r="Y122" s="228"/>
      <c r="Z122" s="228"/>
      <c r="AA122" s="228"/>
      <c r="AB122" s="24"/>
      <c r="AC122" s="96"/>
      <c r="AD122" s="97"/>
      <c r="AE122" s="97"/>
      <c r="AF122" s="97"/>
      <c r="AG122" s="97"/>
      <c r="AH122" s="97"/>
      <c r="AI122" s="98"/>
      <c r="AJ122" s="43">
        <v>0</v>
      </c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1"/>
      <c r="BC122" s="42">
        <v>0</v>
      </c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38"/>
      <c r="BU122" s="42">
        <v>0</v>
      </c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38"/>
      <c r="CK122" s="43">
        <v>0</v>
      </c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102"/>
    </row>
    <row r="123" spans="1:107" ht="12.75">
      <c r="A123" s="8"/>
      <c r="B123" s="193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9"/>
      <c r="AC123" s="79"/>
      <c r="AD123" s="80"/>
      <c r="AE123" s="80"/>
      <c r="AF123" s="80"/>
      <c r="AG123" s="80"/>
      <c r="AH123" s="80"/>
      <c r="AI123" s="81"/>
      <c r="AJ123" s="42">
        <v>0</v>
      </c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38"/>
      <c r="BC123" s="42">
        <v>0</v>
      </c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38"/>
      <c r="BU123" s="42">
        <v>0</v>
      </c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38"/>
      <c r="CK123" s="42">
        <v>0</v>
      </c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141"/>
    </row>
    <row r="124" spans="1:107" ht="12.75" customHeight="1" thickBot="1">
      <c r="A124" s="8"/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9"/>
      <c r="AC124" s="149"/>
      <c r="AD124" s="150"/>
      <c r="AE124" s="150"/>
      <c r="AF124" s="150"/>
      <c r="AG124" s="150"/>
      <c r="AH124" s="150"/>
      <c r="AI124" s="151"/>
      <c r="AJ124" s="86">
        <v>0</v>
      </c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8"/>
      <c r="BC124" s="86">
        <v>0</v>
      </c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7"/>
      <c r="BO124" s="87"/>
      <c r="BP124" s="87"/>
      <c r="BQ124" s="87"/>
      <c r="BR124" s="87"/>
      <c r="BS124" s="87"/>
      <c r="BT124" s="88"/>
      <c r="BU124" s="86">
        <v>0</v>
      </c>
      <c r="BV124" s="87"/>
      <c r="BW124" s="87"/>
      <c r="BX124" s="87"/>
      <c r="BY124" s="87"/>
      <c r="BZ124" s="87"/>
      <c r="CA124" s="87"/>
      <c r="CB124" s="87"/>
      <c r="CC124" s="87"/>
      <c r="CD124" s="87"/>
      <c r="CE124" s="87"/>
      <c r="CF124" s="87"/>
      <c r="CG124" s="87"/>
      <c r="CH124" s="87"/>
      <c r="CI124" s="87"/>
      <c r="CJ124" s="88"/>
      <c r="CK124" s="86">
        <v>0</v>
      </c>
      <c r="CL124" s="87"/>
      <c r="CM124" s="87"/>
      <c r="CN124" s="87"/>
      <c r="CO124" s="87"/>
      <c r="CP124" s="87"/>
      <c r="CQ124" s="87"/>
      <c r="CR124" s="87"/>
      <c r="CS124" s="87"/>
      <c r="CT124" s="87"/>
      <c r="CU124" s="87"/>
      <c r="CV124" s="87"/>
      <c r="CW124" s="87"/>
      <c r="CX124" s="87"/>
      <c r="CY124" s="87"/>
      <c r="CZ124" s="87"/>
      <c r="DA124" s="87"/>
      <c r="DB124" s="87"/>
      <c r="DC124" s="100"/>
    </row>
    <row r="125" spans="1:107" ht="25.5" customHeight="1">
      <c r="A125" s="10"/>
      <c r="B125" s="11"/>
      <c r="BC125" s="211" t="s">
        <v>22</v>
      </c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2"/>
      <c r="BQ125" s="212"/>
      <c r="BR125" s="212"/>
      <c r="BS125" s="212"/>
      <c r="BT125" s="213"/>
      <c r="BU125" s="76" t="s">
        <v>32</v>
      </c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8"/>
      <c r="CK125" s="76" t="s">
        <v>33</v>
      </c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8"/>
    </row>
    <row r="126" spans="1:107" ht="12.75" customHeight="1" thickBot="1">
      <c r="A126" s="22"/>
      <c r="B126" s="26" t="s">
        <v>58</v>
      </c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57">
        <v>2</v>
      </c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9"/>
      <c r="BU126" s="57">
        <v>3</v>
      </c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9"/>
      <c r="CK126" s="57">
        <v>4</v>
      </c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9"/>
    </row>
    <row r="127" spans="1:107" ht="50.25" customHeight="1">
      <c r="A127" s="12"/>
      <c r="B127" s="194" t="s">
        <v>139</v>
      </c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  <c r="AA127" s="194"/>
      <c r="AB127" s="194"/>
      <c r="AC127" s="194"/>
      <c r="AD127" s="194"/>
      <c r="AE127" s="194"/>
      <c r="AF127" s="194"/>
      <c r="AG127" s="194"/>
      <c r="AH127" s="194"/>
      <c r="AI127" s="194"/>
      <c r="AJ127" s="194"/>
      <c r="AK127" s="194"/>
      <c r="AL127" s="194"/>
      <c r="AM127" s="194"/>
      <c r="AN127" s="194"/>
      <c r="AO127" s="194"/>
      <c r="AP127" s="194"/>
      <c r="AQ127" s="194"/>
      <c r="AR127" s="194"/>
      <c r="AS127" s="194"/>
      <c r="AT127" s="194"/>
      <c r="AU127" s="194"/>
      <c r="AV127" s="194"/>
      <c r="AW127" s="194"/>
      <c r="AX127" s="194"/>
      <c r="AY127" s="194"/>
      <c r="AZ127" s="194"/>
      <c r="BA127" s="194"/>
      <c r="BB127" s="14"/>
      <c r="BC127" s="218">
        <v>0</v>
      </c>
      <c r="BD127" s="219"/>
      <c r="BE127" s="219"/>
      <c r="BF127" s="219"/>
      <c r="BG127" s="219"/>
      <c r="BH127" s="219"/>
      <c r="BI127" s="219"/>
      <c r="BJ127" s="219"/>
      <c r="BK127" s="219"/>
      <c r="BL127" s="219"/>
      <c r="BM127" s="219"/>
      <c r="BN127" s="219"/>
      <c r="BO127" s="219"/>
      <c r="BP127" s="219"/>
      <c r="BQ127" s="219"/>
      <c r="BR127" s="219"/>
      <c r="BS127" s="219"/>
      <c r="BT127" s="220"/>
      <c r="BU127" s="63">
        <v>0</v>
      </c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5"/>
      <c r="CK127" s="63">
        <v>0</v>
      </c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113"/>
    </row>
    <row r="128" spans="1:107" ht="40.5" customHeight="1" thickBot="1">
      <c r="A128" s="12"/>
      <c r="B128" s="237" t="s">
        <v>190</v>
      </c>
      <c r="C128" s="237"/>
      <c r="D128" s="237"/>
      <c r="E128" s="237"/>
      <c r="F128" s="237"/>
      <c r="G128" s="237"/>
      <c r="H128" s="237"/>
      <c r="I128" s="237"/>
      <c r="J128" s="237"/>
      <c r="K128" s="237"/>
      <c r="L128" s="237"/>
      <c r="M128" s="237"/>
      <c r="N128" s="237"/>
      <c r="O128" s="237"/>
      <c r="P128" s="237"/>
      <c r="Q128" s="237"/>
      <c r="R128" s="237"/>
      <c r="S128" s="237"/>
      <c r="T128" s="237"/>
      <c r="U128" s="237"/>
      <c r="V128" s="237"/>
      <c r="W128" s="237"/>
      <c r="X128" s="237"/>
      <c r="Y128" s="237"/>
      <c r="Z128" s="237"/>
      <c r="AA128" s="237"/>
      <c r="AB128" s="237"/>
      <c r="AC128" s="237"/>
      <c r="AD128" s="237"/>
      <c r="AE128" s="237"/>
      <c r="AF128" s="237"/>
      <c r="AG128" s="237"/>
      <c r="AH128" s="237"/>
      <c r="AI128" s="237"/>
      <c r="AJ128" s="237"/>
      <c r="AK128" s="237"/>
      <c r="AL128" s="237"/>
      <c r="AM128" s="237"/>
      <c r="AN128" s="237"/>
      <c r="AO128" s="237"/>
      <c r="AP128" s="237"/>
      <c r="AQ128" s="237"/>
      <c r="AR128" s="237"/>
      <c r="AS128" s="237"/>
      <c r="AT128" s="237"/>
      <c r="AU128" s="237"/>
      <c r="AV128" s="237"/>
      <c r="AW128" s="237"/>
      <c r="AX128" s="237"/>
      <c r="AY128" s="237"/>
      <c r="AZ128" s="237"/>
      <c r="BA128" s="237"/>
      <c r="BB128" s="29"/>
      <c r="BC128" s="224">
        <v>0</v>
      </c>
      <c r="BD128" s="225"/>
      <c r="BE128" s="225"/>
      <c r="BF128" s="225"/>
      <c r="BG128" s="225"/>
      <c r="BH128" s="225"/>
      <c r="BI128" s="225"/>
      <c r="BJ128" s="225"/>
      <c r="BK128" s="225"/>
      <c r="BL128" s="225"/>
      <c r="BM128" s="225"/>
      <c r="BN128" s="225"/>
      <c r="BO128" s="225"/>
      <c r="BP128" s="225"/>
      <c r="BQ128" s="225"/>
      <c r="BR128" s="225"/>
      <c r="BS128" s="225"/>
      <c r="BT128" s="226"/>
      <c r="BU128" s="132">
        <v>0</v>
      </c>
      <c r="BV128" s="133"/>
      <c r="BW128" s="133"/>
      <c r="BX128" s="133"/>
      <c r="BY128" s="133"/>
      <c r="BZ128" s="133"/>
      <c r="CA128" s="133"/>
      <c r="CB128" s="133"/>
      <c r="CC128" s="133"/>
      <c r="CD128" s="133"/>
      <c r="CE128" s="133"/>
      <c r="CF128" s="133"/>
      <c r="CG128" s="133"/>
      <c r="CH128" s="133"/>
      <c r="CI128" s="133"/>
      <c r="CJ128" s="217"/>
      <c r="CK128" s="132">
        <v>0</v>
      </c>
      <c r="CL128" s="133"/>
      <c r="CM128" s="133"/>
      <c r="CN128" s="133"/>
      <c r="CO128" s="133"/>
      <c r="CP128" s="133"/>
      <c r="CQ128" s="133"/>
      <c r="CR128" s="133"/>
      <c r="CS128" s="133"/>
      <c r="CT128" s="133"/>
      <c r="CU128" s="133"/>
      <c r="CV128" s="133"/>
      <c r="CW128" s="133"/>
      <c r="CX128" s="133"/>
      <c r="CY128" s="133"/>
      <c r="CZ128" s="133"/>
      <c r="DA128" s="133"/>
      <c r="DB128" s="133"/>
      <c r="DC128" s="134"/>
    </row>
    <row r="129" spans="89:107" ht="12.75">
      <c r="CK129" s="1">
        <v>0</v>
      </c>
      <c r="DC129" s="5" t="s">
        <v>77</v>
      </c>
    </row>
    <row r="130" spans="1:107" s="7" customFormat="1" ht="15.75" customHeight="1">
      <c r="A130" s="72" t="s">
        <v>78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</row>
    <row r="131" spans="1:107" ht="12.75">
      <c r="A131" s="221" t="s">
        <v>16</v>
      </c>
      <c r="B131" s="222"/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  <c r="AF131" s="222"/>
      <c r="AG131" s="222"/>
      <c r="AH131" s="222"/>
      <c r="AI131" s="222"/>
      <c r="AJ131" s="222"/>
      <c r="AK131" s="223"/>
      <c r="AL131" s="114" t="s">
        <v>82</v>
      </c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  <c r="BM131" s="115"/>
      <c r="BN131" s="115"/>
      <c r="BO131" s="115"/>
      <c r="BP131" s="115"/>
      <c r="BQ131" s="115"/>
      <c r="BR131" s="115"/>
      <c r="BS131" s="115"/>
      <c r="BT131" s="116"/>
      <c r="BU131" s="114" t="s">
        <v>81</v>
      </c>
      <c r="BV131" s="115"/>
      <c r="BW131" s="115"/>
      <c r="BX131" s="115"/>
      <c r="BY131" s="115"/>
      <c r="BZ131" s="115"/>
      <c r="CA131" s="115"/>
      <c r="CB131" s="115"/>
      <c r="CC131" s="115"/>
      <c r="CD131" s="115"/>
      <c r="CE131" s="115"/>
      <c r="CF131" s="115"/>
      <c r="CG131" s="115"/>
      <c r="CH131" s="115"/>
      <c r="CI131" s="115"/>
      <c r="CJ131" s="115"/>
      <c r="CK131" s="115"/>
      <c r="CL131" s="115"/>
      <c r="CM131" s="115"/>
      <c r="CN131" s="115"/>
      <c r="CO131" s="115"/>
      <c r="CP131" s="115"/>
      <c r="CQ131" s="115"/>
      <c r="CR131" s="115"/>
      <c r="CS131" s="115"/>
      <c r="CT131" s="115"/>
      <c r="CU131" s="115"/>
      <c r="CV131" s="115"/>
      <c r="CW131" s="115"/>
      <c r="CX131" s="115"/>
      <c r="CY131" s="115"/>
      <c r="CZ131" s="115"/>
      <c r="DA131" s="115"/>
      <c r="DB131" s="115"/>
      <c r="DC131" s="116"/>
    </row>
    <row r="132" spans="1:107" ht="12.75" customHeight="1">
      <c r="A132" s="211"/>
      <c r="B132" s="212"/>
      <c r="C132" s="212"/>
      <c r="D132" s="212"/>
      <c r="E132" s="212"/>
      <c r="F132" s="212"/>
      <c r="G132" s="212"/>
      <c r="H132" s="212"/>
      <c r="I132" s="212"/>
      <c r="J132" s="212"/>
      <c r="K132" s="212"/>
      <c r="L132" s="212"/>
      <c r="M132" s="212"/>
      <c r="N132" s="212"/>
      <c r="O132" s="212"/>
      <c r="P132" s="212"/>
      <c r="Q132" s="212"/>
      <c r="R132" s="212"/>
      <c r="S132" s="212"/>
      <c r="T132" s="212"/>
      <c r="U132" s="212"/>
      <c r="V132" s="212"/>
      <c r="W132" s="212"/>
      <c r="X132" s="212"/>
      <c r="Y132" s="212"/>
      <c r="Z132" s="212"/>
      <c r="AA132" s="212"/>
      <c r="AB132" s="212"/>
      <c r="AC132" s="212"/>
      <c r="AD132" s="212"/>
      <c r="AE132" s="212"/>
      <c r="AF132" s="212"/>
      <c r="AG132" s="212"/>
      <c r="AH132" s="212"/>
      <c r="AI132" s="212"/>
      <c r="AJ132" s="212"/>
      <c r="AK132" s="213"/>
      <c r="AL132" s="60" t="s">
        <v>80</v>
      </c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2"/>
      <c r="BC132" s="117" t="s">
        <v>79</v>
      </c>
      <c r="BD132" s="118"/>
      <c r="BE132" s="118"/>
      <c r="BF132" s="118"/>
      <c r="BG132" s="118"/>
      <c r="BH132" s="118"/>
      <c r="BI132" s="118"/>
      <c r="BJ132" s="118"/>
      <c r="BK132" s="118"/>
      <c r="BL132" s="118"/>
      <c r="BM132" s="118"/>
      <c r="BN132" s="118"/>
      <c r="BO132" s="118"/>
      <c r="BP132" s="118"/>
      <c r="BQ132" s="118"/>
      <c r="BR132" s="118"/>
      <c r="BS132" s="118"/>
      <c r="BT132" s="119"/>
      <c r="BU132" s="60" t="s">
        <v>80</v>
      </c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2"/>
      <c r="CL132" s="117" t="s">
        <v>79</v>
      </c>
      <c r="CM132" s="118"/>
      <c r="CN132" s="118"/>
      <c r="CO132" s="118"/>
      <c r="CP132" s="118"/>
      <c r="CQ132" s="118"/>
      <c r="CR132" s="118"/>
      <c r="CS132" s="118"/>
      <c r="CT132" s="118"/>
      <c r="CU132" s="118"/>
      <c r="CV132" s="118"/>
      <c r="CW132" s="118"/>
      <c r="CX132" s="118"/>
      <c r="CY132" s="118"/>
      <c r="CZ132" s="118"/>
      <c r="DA132" s="118"/>
      <c r="DB132" s="118"/>
      <c r="DC132" s="119"/>
    </row>
    <row r="133" spans="1:107" ht="12.75">
      <c r="A133" s="114" t="s">
        <v>21</v>
      </c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6"/>
      <c r="AE133" s="57" t="s">
        <v>22</v>
      </c>
      <c r="AF133" s="58"/>
      <c r="AG133" s="58"/>
      <c r="AH133" s="58"/>
      <c r="AI133" s="58"/>
      <c r="AJ133" s="58"/>
      <c r="AK133" s="59"/>
      <c r="AL133" s="234"/>
      <c r="AM133" s="235"/>
      <c r="AN133" s="235"/>
      <c r="AO133" s="235"/>
      <c r="AP133" s="235"/>
      <c r="AQ133" s="235"/>
      <c r="AR133" s="235"/>
      <c r="AS133" s="235"/>
      <c r="AT133" s="235"/>
      <c r="AU133" s="235"/>
      <c r="AV133" s="235"/>
      <c r="AW133" s="235"/>
      <c r="AX133" s="235"/>
      <c r="AY133" s="235"/>
      <c r="AZ133" s="235"/>
      <c r="BA133" s="235"/>
      <c r="BB133" s="236"/>
      <c r="BC133" s="214"/>
      <c r="BD133" s="215"/>
      <c r="BE133" s="215"/>
      <c r="BF133" s="215"/>
      <c r="BG133" s="215"/>
      <c r="BH133" s="215"/>
      <c r="BI133" s="215"/>
      <c r="BJ133" s="215"/>
      <c r="BK133" s="215"/>
      <c r="BL133" s="215"/>
      <c r="BM133" s="215"/>
      <c r="BN133" s="215"/>
      <c r="BO133" s="215"/>
      <c r="BP133" s="215"/>
      <c r="BQ133" s="215"/>
      <c r="BR133" s="215"/>
      <c r="BS133" s="215"/>
      <c r="BT133" s="216"/>
      <c r="BU133" s="234"/>
      <c r="BV133" s="235"/>
      <c r="BW133" s="235"/>
      <c r="BX133" s="235"/>
      <c r="BY133" s="235"/>
      <c r="BZ133" s="235"/>
      <c r="CA133" s="235"/>
      <c r="CB133" s="235"/>
      <c r="CC133" s="235"/>
      <c r="CD133" s="235"/>
      <c r="CE133" s="235"/>
      <c r="CF133" s="235"/>
      <c r="CG133" s="235"/>
      <c r="CH133" s="235"/>
      <c r="CI133" s="235"/>
      <c r="CJ133" s="235"/>
      <c r="CK133" s="236"/>
      <c r="CL133" s="214"/>
      <c r="CM133" s="215"/>
      <c r="CN133" s="215"/>
      <c r="CO133" s="215"/>
      <c r="CP133" s="215"/>
      <c r="CQ133" s="215"/>
      <c r="CR133" s="215"/>
      <c r="CS133" s="215"/>
      <c r="CT133" s="215"/>
      <c r="CU133" s="215"/>
      <c r="CV133" s="215"/>
      <c r="CW133" s="215"/>
      <c r="CX133" s="215"/>
      <c r="CY133" s="215"/>
      <c r="CZ133" s="215"/>
      <c r="DA133" s="215"/>
      <c r="DB133" s="215"/>
      <c r="DC133" s="216"/>
    </row>
    <row r="134" spans="1:107" ht="13.5" thickBot="1">
      <c r="A134" s="114">
        <v>1</v>
      </c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6"/>
      <c r="AE134" s="229">
        <v>2</v>
      </c>
      <c r="AF134" s="230"/>
      <c r="AG134" s="230"/>
      <c r="AH134" s="230"/>
      <c r="AI134" s="230"/>
      <c r="AJ134" s="230"/>
      <c r="AK134" s="231"/>
      <c r="AL134" s="201">
        <v>3</v>
      </c>
      <c r="AM134" s="202"/>
      <c r="AN134" s="202"/>
      <c r="AO134" s="202"/>
      <c r="AP134" s="202"/>
      <c r="AQ134" s="202"/>
      <c r="AR134" s="202"/>
      <c r="AS134" s="202"/>
      <c r="AT134" s="202"/>
      <c r="AU134" s="202"/>
      <c r="AV134" s="202"/>
      <c r="AW134" s="202"/>
      <c r="AX134" s="202"/>
      <c r="AY134" s="202"/>
      <c r="AZ134" s="202"/>
      <c r="BA134" s="202"/>
      <c r="BB134" s="203"/>
      <c r="BC134" s="69">
        <v>4</v>
      </c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1"/>
      <c r="BU134" s="201">
        <v>5</v>
      </c>
      <c r="BV134" s="202"/>
      <c r="BW134" s="202"/>
      <c r="BX134" s="202"/>
      <c r="BY134" s="202"/>
      <c r="BZ134" s="202"/>
      <c r="CA134" s="202"/>
      <c r="CB134" s="202"/>
      <c r="CC134" s="202"/>
      <c r="CD134" s="202"/>
      <c r="CE134" s="202"/>
      <c r="CF134" s="202"/>
      <c r="CG134" s="202"/>
      <c r="CH134" s="202"/>
      <c r="CI134" s="202"/>
      <c r="CJ134" s="202"/>
      <c r="CK134" s="203"/>
      <c r="CL134" s="69">
        <v>6</v>
      </c>
      <c r="CM134" s="70"/>
      <c r="CN134" s="70"/>
      <c r="CO134" s="70"/>
      <c r="CP134" s="70"/>
      <c r="CQ134" s="70"/>
      <c r="CR134" s="70"/>
      <c r="CS134" s="70"/>
      <c r="CT134" s="70"/>
      <c r="CU134" s="70"/>
      <c r="CV134" s="70"/>
      <c r="CW134" s="70"/>
      <c r="CX134" s="70"/>
      <c r="CY134" s="70"/>
      <c r="CZ134" s="70"/>
      <c r="DA134" s="70"/>
      <c r="DB134" s="70"/>
      <c r="DC134" s="71"/>
    </row>
    <row r="135" spans="1:107" ht="52.5" customHeight="1">
      <c r="A135" s="8"/>
      <c r="B135" s="193" t="s">
        <v>140</v>
      </c>
      <c r="C135" s="193"/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9"/>
      <c r="AE135" s="110" t="s">
        <v>160</v>
      </c>
      <c r="AF135" s="111"/>
      <c r="AG135" s="111"/>
      <c r="AH135" s="111"/>
      <c r="AI135" s="111"/>
      <c r="AJ135" s="111"/>
      <c r="AK135" s="112"/>
      <c r="AL135" s="63">
        <v>40000</v>
      </c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5"/>
      <c r="BC135" s="63">
        <f>'[2]стр.140'!$D$14</f>
        <v>40000</v>
      </c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5"/>
      <c r="BU135" s="63">
        <v>0</v>
      </c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5"/>
      <c r="CL135" s="63">
        <v>0</v>
      </c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113"/>
    </row>
    <row r="136" spans="1:107" ht="39" customHeight="1">
      <c r="A136" s="15"/>
      <c r="B136" s="16"/>
      <c r="C136" s="16"/>
      <c r="D136" s="140" t="s">
        <v>83</v>
      </c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6"/>
      <c r="AE136" s="79" t="s">
        <v>161</v>
      </c>
      <c r="AF136" s="80"/>
      <c r="AG136" s="80"/>
      <c r="AH136" s="80"/>
      <c r="AI136" s="80"/>
      <c r="AJ136" s="80"/>
      <c r="AK136" s="81"/>
      <c r="AL136" s="42">
        <v>40000</v>
      </c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38"/>
      <c r="BC136" s="42">
        <v>40000</v>
      </c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38"/>
      <c r="BU136" s="42">
        <v>0</v>
      </c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38"/>
      <c r="CL136" s="42">
        <v>0</v>
      </c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141"/>
    </row>
    <row r="137" spans="1:107" ht="39" customHeight="1">
      <c r="A137" s="8"/>
      <c r="B137" s="193" t="s">
        <v>84</v>
      </c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9"/>
      <c r="AE137" s="79" t="s">
        <v>162</v>
      </c>
      <c r="AF137" s="80"/>
      <c r="AG137" s="80"/>
      <c r="AH137" s="80"/>
      <c r="AI137" s="80"/>
      <c r="AJ137" s="80"/>
      <c r="AK137" s="81"/>
      <c r="AL137" s="42">
        <v>0</v>
      </c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38"/>
      <c r="BC137" s="42">
        <v>0</v>
      </c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38"/>
      <c r="BU137" s="42">
        <v>0</v>
      </c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38"/>
      <c r="CL137" s="42">
        <v>0</v>
      </c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141"/>
    </row>
    <row r="138" spans="1:107" ht="25.5" customHeight="1">
      <c r="A138" s="8"/>
      <c r="B138" s="193" t="s">
        <v>85</v>
      </c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9"/>
      <c r="AE138" s="79" t="s">
        <v>163</v>
      </c>
      <c r="AF138" s="80"/>
      <c r="AG138" s="80"/>
      <c r="AH138" s="80"/>
      <c r="AI138" s="80"/>
      <c r="AJ138" s="80"/>
      <c r="AK138" s="81"/>
      <c r="AL138" s="42">
        <v>0</v>
      </c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38"/>
      <c r="BC138" s="42">
        <v>0</v>
      </c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38"/>
      <c r="BU138" s="42">
        <v>0</v>
      </c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38"/>
      <c r="CL138" s="42">
        <v>0</v>
      </c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141"/>
    </row>
    <row r="139" spans="1:107" ht="39" customHeight="1">
      <c r="A139" s="15"/>
      <c r="B139" s="16"/>
      <c r="C139" s="16"/>
      <c r="D139" s="140" t="s">
        <v>86</v>
      </c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  <c r="AB139" s="140"/>
      <c r="AC139" s="140"/>
      <c r="AD139" s="16"/>
      <c r="AE139" s="79" t="s">
        <v>164</v>
      </c>
      <c r="AF139" s="80"/>
      <c r="AG139" s="80"/>
      <c r="AH139" s="80"/>
      <c r="AI139" s="80"/>
      <c r="AJ139" s="80"/>
      <c r="AK139" s="81"/>
      <c r="AL139" s="42">
        <v>0</v>
      </c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38"/>
      <c r="BC139" s="42">
        <v>0</v>
      </c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38"/>
      <c r="BU139" s="42">
        <v>0</v>
      </c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38"/>
      <c r="CL139" s="42">
        <v>0</v>
      </c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141"/>
    </row>
    <row r="140" spans="1:107" ht="12.75">
      <c r="A140" s="8"/>
      <c r="B140" s="193" t="s">
        <v>87</v>
      </c>
      <c r="C140" s="193"/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3"/>
      <c r="AA140" s="193"/>
      <c r="AB140" s="193"/>
      <c r="AC140" s="193"/>
      <c r="AD140" s="9"/>
      <c r="AE140" s="79" t="s">
        <v>165</v>
      </c>
      <c r="AF140" s="80"/>
      <c r="AG140" s="80"/>
      <c r="AH140" s="80"/>
      <c r="AI140" s="80"/>
      <c r="AJ140" s="80"/>
      <c r="AK140" s="81"/>
      <c r="AL140" s="42">
        <v>0</v>
      </c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38"/>
      <c r="BC140" s="42">
        <v>0</v>
      </c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38"/>
      <c r="BU140" s="42">
        <v>0</v>
      </c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38"/>
      <c r="CL140" s="42">
        <v>0</v>
      </c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141"/>
    </row>
    <row r="141" spans="1:107" ht="12.75">
      <c r="A141" s="8"/>
      <c r="B141" s="193" t="s">
        <v>88</v>
      </c>
      <c r="C141" s="193"/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  <c r="AA141" s="193"/>
      <c r="AB141" s="193"/>
      <c r="AC141" s="193"/>
      <c r="AD141" s="9"/>
      <c r="AE141" s="79" t="s">
        <v>166</v>
      </c>
      <c r="AF141" s="80"/>
      <c r="AG141" s="80"/>
      <c r="AH141" s="80"/>
      <c r="AI141" s="80"/>
      <c r="AJ141" s="80"/>
      <c r="AK141" s="81"/>
      <c r="AL141" s="42">
        <v>0</v>
      </c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38"/>
      <c r="BC141" s="42">
        <v>0</v>
      </c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38"/>
      <c r="BU141" s="42">
        <v>0</v>
      </c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38"/>
      <c r="CL141" s="42">
        <v>0</v>
      </c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141"/>
    </row>
    <row r="142" spans="1:107" ht="14.25" customHeight="1" thickBot="1">
      <c r="A142" s="18"/>
      <c r="B142" s="192" t="s">
        <v>31</v>
      </c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28"/>
      <c r="AE142" s="149" t="s">
        <v>167</v>
      </c>
      <c r="AF142" s="150"/>
      <c r="AG142" s="150"/>
      <c r="AH142" s="150"/>
      <c r="AI142" s="150"/>
      <c r="AJ142" s="150"/>
      <c r="AK142" s="151"/>
      <c r="AL142" s="86">
        <v>0</v>
      </c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8"/>
      <c r="BC142" s="86">
        <v>0</v>
      </c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8"/>
      <c r="BU142" s="86">
        <v>0</v>
      </c>
      <c r="BV142" s="87"/>
      <c r="BW142" s="87"/>
      <c r="BX142" s="87"/>
      <c r="BY142" s="87"/>
      <c r="BZ142" s="87"/>
      <c r="CA142" s="87"/>
      <c r="CB142" s="87"/>
      <c r="CC142" s="87"/>
      <c r="CD142" s="87"/>
      <c r="CE142" s="87"/>
      <c r="CF142" s="87"/>
      <c r="CG142" s="87"/>
      <c r="CH142" s="87"/>
      <c r="CI142" s="87"/>
      <c r="CJ142" s="87"/>
      <c r="CK142" s="88"/>
      <c r="CL142" s="86">
        <v>0</v>
      </c>
      <c r="CM142" s="87"/>
      <c r="CN142" s="87"/>
      <c r="CO142" s="87"/>
      <c r="CP142" s="87"/>
      <c r="CQ142" s="87"/>
      <c r="CR142" s="87"/>
      <c r="CS142" s="87"/>
      <c r="CT142" s="87"/>
      <c r="CU142" s="87"/>
      <c r="CV142" s="87"/>
      <c r="CW142" s="87"/>
      <c r="CX142" s="87"/>
      <c r="CY142" s="87"/>
      <c r="CZ142" s="87"/>
      <c r="DA142" s="87"/>
      <c r="DB142" s="87"/>
      <c r="DC142" s="100"/>
    </row>
    <row r="143" spans="1:107" ht="13.5" thickBot="1">
      <c r="A143" s="20"/>
      <c r="B143" s="199" t="s">
        <v>47</v>
      </c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  <c r="T143" s="199"/>
      <c r="U143" s="199"/>
      <c r="V143" s="199"/>
      <c r="W143" s="199"/>
      <c r="X143" s="199"/>
      <c r="Y143" s="199"/>
      <c r="Z143" s="199"/>
      <c r="AA143" s="199"/>
      <c r="AB143" s="199"/>
      <c r="AC143" s="199"/>
      <c r="AD143" s="21"/>
      <c r="AE143" s="142" t="s">
        <v>168</v>
      </c>
      <c r="AF143" s="143"/>
      <c r="AG143" s="143"/>
      <c r="AH143" s="143"/>
      <c r="AI143" s="143"/>
      <c r="AJ143" s="143"/>
      <c r="AK143" s="144"/>
      <c r="AL143" s="182">
        <v>40000</v>
      </c>
      <c r="AM143" s="183"/>
      <c r="AN143" s="183"/>
      <c r="AO143" s="183"/>
      <c r="AP143" s="183"/>
      <c r="AQ143" s="183"/>
      <c r="AR143" s="183"/>
      <c r="AS143" s="183"/>
      <c r="AT143" s="183"/>
      <c r="AU143" s="183"/>
      <c r="AV143" s="183"/>
      <c r="AW143" s="183"/>
      <c r="AX143" s="183"/>
      <c r="AY143" s="183"/>
      <c r="AZ143" s="183"/>
      <c r="BA143" s="183"/>
      <c r="BB143" s="184"/>
      <c r="BC143" s="182">
        <f>BC135</f>
        <v>40000</v>
      </c>
      <c r="BD143" s="183"/>
      <c r="BE143" s="183"/>
      <c r="BF143" s="183"/>
      <c r="BG143" s="183"/>
      <c r="BH143" s="183"/>
      <c r="BI143" s="183"/>
      <c r="BJ143" s="183"/>
      <c r="BK143" s="183"/>
      <c r="BL143" s="183"/>
      <c r="BM143" s="183"/>
      <c r="BN143" s="183"/>
      <c r="BO143" s="183"/>
      <c r="BP143" s="183"/>
      <c r="BQ143" s="183"/>
      <c r="BR143" s="183"/>
      <c r="BS143" s="183"/>
      <c r="BT143" s="184"/>
      <c r="BU143" s="182">
        <f>SUM(BU135:CK142)</f>
        <v>0</v>
      </c>
      <c r="BV143" s="183"/>
      <c r="BW143" s="183"/>
      <c r="BX143" s="183"/>
      <c r="BY143" s="183"/>
      <c r="BZ143" s="183"/>
      <c r="CA143" s="183"/>
      <c r="CB143" s="183"/>
      <c r="CC143" s="183"/>
      <c r="CD143" s="183"/>
      <c r="CE143" s="183"/>
      <c r="CF143" s="183"/>
      <c r="CG143" s="183"/>
      <c r="CH143" s="183"/>
      <c r="CI143" s="183"/>
      <c r="CJ143" s="183"/>
      <c r="CK143" s="184"/>
      <c r="CL143" s="182">
        <f>SUM(CL135:DB142)</f>
        <v>0</v>
      </c>
      <c r="CM143" s="183"/>
      <c r="CN143" s="183"/>
      <c r="CO143" s="183"/>
      <c r="CP143" s="183"/>
      <c r="CQ143" s="183"/>
      <c r="CR143" s="183"/>
      <c r="CS143" s="183"/>
      <c r="CT143" s="183"/>
      <c r="CU143" s="183"/>
      <c r="CV143" s="183"/>
      <c r="CW143" s="183"/>
      <c r="CX143" s="183"/>
      <c r="CY143" s="183"/>
      <c r="CZ143" s="183"/>
      <c r="DA143" s="183"/>
      <c r="DB143" s="183"/>
      <c r="DC143" s="187"/>
    </row>
    <row r="144" spans="1:107" ht="51" customHeight="1">
      <c r="A144" s="10"/>
      <c r="B144" s="200" t="s">
        <v>89</v>
      </c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11"/>
      <c r="AE144" s="177" t="s">
        <v>169</v>
      </c>
      <c r="AF144" s="178"/>
      <c r="AG144" s="178"/>
      <c r="AH144" s="178"/>
      <c r="AI144" s="178"/>
      <c r="AJ144" s="178"/>
      <c r="AK144" s="179"/>
      <c r="AL144" s="188">
        <v>0</v>
      </c>
      <c r="AM144" s="189"/>
      <c r="AN144" s="189"/>
      <c r="AO144" s="189"/>
      <c r="AP144" s="189"/>
      <c r="AQ144" s="189"/>
      <c r="AR144" s="189"/>
      <c r="AS144" s="189"/>
      <c r="AT144" s="189"/>
      <c r="AU144" s="189"/>
      <c r="AV144" s="189"/>
      <c r="AW144" s="189"/>
      <c r="AX144" s="189"/>
      <c r="AY144" s="189"/>
      <c r="AZ144" s="189"/>
      <c r="BA144" s="189"/>
      <c r="BB144" s="190"/>
      <c r="BC144" s="188">
        <v>0</v>
      </c>
      <c r="BD144" s="189"/>
      <c r="BE144" s="189"/>
      <c r="BF144" s="189"/>
      <c r="BG144" s="189"/>
      <c r="BH144" s="189"/>
      <c r="BI144" s="189"/>
      <c r="BJ144" s="189"/>
      <c r="BK144" s="189"/>
      <c r="BL144" s="189"/>
      <c r="BM144" s="189"/>
      <c r="BN144" s="189"/>
      <c r="BO144" s="189"/>
      <c r="BP144" s="189"/>
      <c r="BQ144" s="189"/>
      <c r="BR144" s="189"/>
      <c r="BS144" s="189"/>
      <c r="BT144" s="190"/>
      <c r="BU144" s="188">
        <v>0</v>
      </c>
      <c r="BV144" s="189"/>
      <c r="BW144" s="189"/>
      <c r="BX144" s="189"/>
      <c r="BY144" s="189"/>
      <c r="BZ144" s="189"/>
      <c r="CA144" s="189"/>
      <c r="CB144" s="189"/>
      <c r="CC144" s="189"/>
      <c r="CD144" s="189"/>
      <c r="CE144" s="189"/>
      <c r="CF144" s="189"/>
      <c r="CG144" s="189"/>
      <c r="CH144" s="189"/>
      <c r="CI144" s="189"/>
      <c r="CJ144" s="189"/>
      <c r="CK144" s="190"/>
      <c r="CL144" s="188">
        <v>0</v>
      </c>
      <c r="CM144" s="189"/>
      <c r="CN144" s="189"/>
      <c r="CO144" s="189"/>
      <c r="CP144" s="189"/>
      <c r="CQ144" s="189"/>
      <c r="CR144" s="189"/>
      <c r="CS144" s="189"/>
      <c r="CT144" s="189"/>
      <c r="CU144" s="189"/>
      <c r="CV144" s="189"/>
      <c r="CW144" s="189"/>
      <c r="CX144" s="189"/>
      <c r="CY144" s="189"/>
      <c r="CZ144" s="189"/>
      <c r="DA144" s="189"/>
      <c r="DB144" s="189"/>
      <c r="DC144" s="191"/>
    </row>
    <row r="145" spans="1:107" ht="54.75" customHeight="1">
      <c r="A145" s="12"/>
      <c r="B145" s="194" t="s">
        <v>140</v>
      </c>
      <c r="C145" s="194"/>
      <c r="D145" s="194"/>
      <c r="E145" s="194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  <c r="Q145" s="194"/>
      <c r="R145" s="194"/>
      <c r="S145" s="194"/>
      <c r="T145" s="194"/>
      <c r="U145" s="194"/>
      <c r="V145" s="194"/>
      <c r="W145" s="194"/>
      <c r="X145" s="194"/>
      <c r="Y145" s="194"/>
      <c r="Z145" s="194"/>
      <c r="AA145" s="194"/>
      <c r="AB145" s="194"/>
      <c r="AC145" s="194"/>
      <c r="AD145" s="13"/>
      <c r="AE145" s="96"/>
      <c r="AF145" s="97"/>
      <c r="AG145" s="97"/>
      <c r="AH145" s="97"/>
      <c r="AI145" s="97"/>
      <c r="AJ145" s="97"/>
      <c r="AK145" s="98"/>
      <c r="AL145" s="43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1"/>
      <c r="BC145" s="43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1"/>
      <c r="BU145" s="43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1"/>
      <c r="CL145" s="43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102"/>
    </row>
    <row r="146" spans="1:107" ht="39" customHeight="1">
      <c r="A146" s="15"/>
      <c r="B146" s="16"/>
      <c r="C146" s="16"/>
      <c r="D146" s="140" t="s">
        <v>83</v>
      </c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  <c r="AB146" s="140"/>
      <c r="AC146" s="140"/>
      <c r="AD146" s="16"/>
      <c r="AE146" s="79" t="s">
        <v>170</v>
      </c>
      <c r="AF146" s="80"/>
      <c r="AG146" s="80"/>
      <c r="AH146" s="80"/>
      <c r="AI146" s="80"/>
      <c r="AJ146" s="80"/>
      <c r="AK146" s="81"/>
      <c r="AL146" s="42">
        <v>0</v>
      </c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38"/>
      <c r="BC146" s="42">
        <v>0</v>
      </c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38"/>
      <c r="BU146" s="42">
        <v>0</v>
      </c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38"/>
      <c r="CL146" s="42">
        <v>0</v>
      </c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141"/>
    </row>
    <row r="147" spans="1:107" ht="39" customHeight="1">
      <c r="A147" s="8"/>
      <c r="B147" s="193" t="s">
        <v>84</v>
      </c>
      <c r="C147" s="193"/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  <c r="Z147" s="193"/>
      <c r="AA147" s="193"/>
      <c r="AB147" s="193"/>
      <c r="AC147" s="193"/>
      <c r="AD147" s="9"/>
      <c r="AE147" s="79" t="s">
        <v>171</v>
      </c>
      <c r="AF147" s="80"/>
      <c r="AG147" s="80"/>
      <c r="AH147" s="80"/>
      <c r="AI147" s="80"/>
      <c r="AJ147" s="80"/>
      <c r="AK147" s="81"/>
      <c r="AL147" s="42">
        <v>0</v>
      </c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38"/>
      <c r="BC147" s="42">
        <v>0</v>
      </c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38"/>
      <c r="BU147" s="42">
        <v>0</v>
      </c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38"/>
      <c r="CL147" s="42">
        <v>0</v>
      </c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141"/>
    </row>
    <row r="148" spans="1:107" ht="25.5" customHeight="1">
      <c r="A148" s="8"/>
      <c r="B148" s="193" t="s">
        <v>85</v>
      </c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  <c r="Z148" s="193"/>
      <c r="AA148" s="193"/>
      <c r="AB148" s="193"/>
      <c r="AC148" s="193"/>
      <c r="AD148" s="9"/>
      <c r="AE148" s="79" t="s">
        <v>172</v>
      </c>
      <c r="AF148" s="80"/>
      <c r="AG148" s="80"/>
      <c r="AH148" s="80"/>
      <c r="AI148" s="80"/>
      <c r="AJ148" s="80"/>
      <c r="AK148" s="81"/>
      <c r="AL148" s="42">
        <v>0</v>
      </c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38"/>
      <c r="BC148" s="42">
        <v>0</v>
      </c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38"/>
      <c r="BU148" s="42">
        <v>0</v>
      </c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38"/>
      <c r="CL148" s="42">
        <v>0</v>
      </c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141"/>
    </row>
    <row r="149" spans="1:107" ht="39" customHeight="1">
      <c r="A149" s="15"/>
      <c r="B149" s="16"/>
      <c r="C149" s="16"/>
      <c r="D149" s="140" t="s">
        <v>86</v>
      </c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140"/>
      <c r="AC149" s="140"/>
      <c r="AD149" s="16"/>
      <c r="AE149" s="79" t="s">
        <v>173</v>
      </c>
      <c r="AF149" s="80"/>
      <c r="AG149" s="80"/>
      <c r="AH149" s="80"/>
      <c r="AI149" s="80"/>
      <c r="AJ149" s="80"/>
      <c r="AK149" s="81"/>
      <c r="AL149" s="42">
        <v>0</v>
      </c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38"/>
      <c r="BC149" s="42">
        <v>0</v>
      </c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38"/>
      <c r="BU149" s="42">
        <v>0</v>
      </c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38"/>
      <c r="CL149" s="42">
        <v>0</v>
      </c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141"/>
    </row>
    <row r="150" spans="1:107" ht="14.25" customHeight="1" thickBot="1">
      <c r="A150" s="30"/>
      <c r="B150" s="192" t="s">
        <v>31</v>
      </c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B150" s="192"/>
      <c r="AC150" s="192"/>
      <c r="AD150" s="31"/>
      <c r="AE150" s="149" t="s">
        <v>174</v>
      </c>
      <c r="AF150" s="150"/>
      <c r="AG150" s="150"/>
      <c r="AH150" s="150"/>
      <c r="AI150" s="150"/>
      <c r="AJ150" s="150"/>
      <c r="AK150" s="151"/>
      <c r="AL150" s="86">
        <v>0</v>
      </c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8"/>
      <c r="BC150" s="86">
        <v>0</v>
      </c>
      <c r="BD150" s="87"/>
      <c r="BE150" s="87"/>
      <c r="BF150" s="87"/>
      <c r="BG150" s="87"/>
      <c r="BH150" s="87"/>
      <c r="BI150" s="87"/>
      <c r="BJ150" s="87"/>
      <c r="BK150" s="87"/>
      <c r="BL150" s="87"/>
      <c r="BM150" s="87"/>
      <c r="BN150" s="87"/>
      <c r="BO150" s="87"/>
      <c r="BP150" s="87"/>
      <c r="BQ150" s="87"/>
      <c r="BR150" s="87"/>
      <c r="BS150" s="87"/>
      <c r="BT150" s="88"/>
      <c r="BU150" s="86">
        <v>0</v>
      </c>
      <c r="BV150" s="87"/>
      <c r="BW150" s="87"/>
      <c r="BX150" s="87"/>
      <c r="BY150" s="87"/>
      <c r="BZ150" s="87"/>
      <c r="CA150" s="87"/>
      <c r="CB150" s="87"/>
      <c r="CC150" s="87"/>
      <c r="CD150" s="87"/>
      <c r="CE150" s="87"/>
      <c r="CF150" s="87"/>
      <c r="CG150" s="87"/>
      <c r="CH150" s="87"/>
      <c r="CI150" s="87"/>
      <c r="CJ150" s="87"/>
      <c r="CK150" s="88"/>
      <c r="CL150" s="86">
        <v>0</v>
      </c>
      <c r="CM150" s="87"/>
      <c r="CN150" s="87"/>
      <c r="CO150" s="87"/>
      <c r="CP150" s="87"/>
      <c r="CQ150" s="87"/>
      <c r="CR150" s="87"/>
      <c r="CS150" s="87"/>
      <c r="CT150" s="87"/>
      <c r="CU150" s="87"/>
      <c r="CV150" s="87"/>
      <c r="CW150" s="87"/>
      <c r="CX150" s="87"/>
      <c r="CY150" s="87"/>
      <c r="CZ150" s="87"/>
      <c r="DA150" s="87"/>
      <c r="DB150" s="87"/>
      <c r="DC150" s="100"/>
    </row>
    <row r="151" spans="1:107" ht="13.5" thickBot="1">
      <c r="A151" s="32"/>
      <c r="B151" s="181" t="s">
        <v>47</v>
      </c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  <c r="W151" s="181"/>
      <c r="X151" s="181"/>
      <c r="Y151" s="181"/>
      <c r="Z151" s="181"/>
      <c r="AA151" s="181"/>
      <c r="AB151" s="181"/>
      <c r="AC151" s="181"/>
      <c r="AD151" s="33"/>
      <c r="AE151" s="142" t="s">
        <v>175</v>
      </c>
      <c r="AF151" s="143"/>
      <c r="AG151" s="143"/>
      <c r="AH151" s="143"/>
      <c r="AI151" s="143"/>
      <c r="AJ151" s="143"/>
      <c r="AK151" s="144"/>
      <c r="AL151" s="182">
        <v>0</v>
      </c>
      <c r="AM151" s="183"/>
      <c r="AN151" s="183"/>
      <c r="AO151" s="183"/>
      <c r="AP151" s="183"/>
      <c r="AQ151" s="183"/>
      <c r="AR151" s="183"/>
      <c r="AS151" s="183"/>
      <c r="AT151" s="183"/>
      <c r="AU151" s="183"/>
      <c r="AV151" s="183"/>
      <c r="AW151" s="183"/>
      <c r="AX151" s="183"/>
      <c r="AY151" s="183"/>
      <c r="AZ151" s="183"/>
      <c r="BA151" s="183"/>
      <c r="BB151" s="184"/>
      <c r="BC151" s="182">
        <v>0</v>
      </c>
      <c r="BD151" s="183"/>
      <c r="BE151" s="183"/>
      <c r="BF151" s="183"/>
      <c r="BG151" s="183"/>
      <c r="BH151" s="183"/>
      <c r="BI151" s="183"/>
      <c r="BJ151" s="183"/>
      <c r="BK151" s="183"/>
      <c r="BL151" s="183"/>
      <c r="BM151" s="183"/>
      <c r="BN151" s="183"/>
      <c r="BO151" s="183"/>
      <c r="BP151" s="183"/>
      <c r="BQ151" s="183"/>
      <c r="BR151" s="183"/>
      <c r="BS151" s="183"/>
      <c r="BT151" s="184"/>
      <c r="BU151" s="182">
        <v>0</v>
      </c>
      <c r="BV151" s="183"/>
      <c r="BW151" s="183"/>
      <c r="BX151" s="183"/>
      <c r="BY151" s="183"/>
      <c r="BZ151" s="183"/>
      <c r="CA151" s="183"/>
      <c r="CB151" s="183"/>
      <c r="CC151" s="183"/>
      <c r="CD151" s="183"/>
      <c r="CE151" s="183"/>
      <c r="CF151" s="183"/>
      <c r="CG151" s="183"/>
      <c r="CH151" s="183"/>
      <c r="CI151" s="183"/>
      <c r="CJ151" s="183"/>
      <c r="CK151" s="184"/>
      <c r="CL151" s="182">
        <v>0</v>
      </c>
      <c r="CM151" s="183"/>
      <c r="CN151" s="183"/>
      <c r="CO151" s="183"/>
      <c r="CP151" s="183"/>
      <c r="CQ151" s="183"/>
      <c r="CR151" s="183"/>
      <c r="CS151" s="183"/>
      <c r="CT151" s="183"/>
      <c r="CU151" s="183"/>
      <c r="CV151" s="183"/>
      <c r="CW151" s="183"/>
      <c r="CX151" s="183"/>
      <c r="CY151" s="183"/>
      <c r="CZ151" s="183"/>
      <c r="DA151" s="183"/>
      <c r="DB151" s="183"/>
      <c r="DC151" s="187"/>
    </row>
    <row r="152" spans="1:107" ht="12.75">
      <c r="A152" s="22"/>
      <c r="B152" s="186" t="s">
        <v>58</v>
      </c>
      <c r="C152" s="186"/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  <c r="AA152" s="186"/>
      <c r="AB152" s="186"/>
      <c r="AC152" s="186"/>
      <c r="AD152" s="24"/>
      <c r="AE152" s="177" t="s">
        <v>176</v>
      </c>
      <c r="AF152" s="178"/>
      <c r="AG152" s="178"/>
      <c r="AH152" s="178"/>
      <c r="AI152" s="178"/>
      <c r="AJ152" s="178"/>
      <c r="AK152" s="179"/>
      <c r="AL152" s="188">
        <v>0</v>
      </c>
      <c r="AM152" s="189"/>
      <c r="AN152" s="189"/>
      <c r="AO152" s="189"/>
      <c r="AP152" s="189"/>
      <c r="AQ152" s="189"/>
      <c r="AR152" s="189"/>
      <c r="AS152" s="189"/>
      <c r="AT152" s="189"/>
      <c r="AU152" s="189"/>
      <c r="AV152" s="189"/>
      <c r="AW152" s="189"/>
      <c r="AX152" s="189"/>
      <c r="AY152" s="189"/>
      <c r="AZ152" s="189"/>
      <c r="BA152" s="189"/>
      <c r="BB152" s="190"/>
      <c r="BC152" s="188">
        <v>0</v>
      </c>
      <c r="BD152" s="189"/>
      <c r="BE152" s="189"/>
      <c r="BF152" s="189"/>
      <c r="BG152" s="189"/>
      <c r="BH152" s="189"/>
      <c r="BI152" s="189"/>
      <c r="BJ152" s="189"/>
      <c r="BK152" s="189"/>
      <c r="BL152" s="189"/>
      <c r="BM152" s="189"/>
      <c r="BN152" s="189"/>
      <c r="BO152" s="189"/>
      <c r="BP152" s="189"/>
      <c r="BQ152" s="189"/>
      <c r="BR152" s="189"/>
      <c r="BS152" s="189"/>
      <c r="BT152" s="190"/>
      <c r="BU152" s="188">
        <v>0</v>
      </c>
      <c r="BV152" s="189"/>
      <c r="BW152" s="189"/>
      <c r="BX152" s="189"/>
      <c r="BY152" s="189"/>
      <c r="BZ152" s="189"/>
      <c r="CA152" s="189"/>
      <c r="CB152" s="189"/>
      <c r="CC152" s="189"/>
      <c r="CD152" s="189"/>
      <c r="CE152" s="189"/>
      <c r="CF152" s="189"/>
      <c r="CG152" s="189"/>
      <c r="CH152" s="189"/>
      <c r="CI152" s="189"/>
      <c r="CJ152" s="189"/>
      <c r="CK152" s="190"/>
      <c r="CL152" s="188">
        <v>0</v>
      </c>
      <c r="CM152" s="189"/>
      <c r="CN152" s="189"/>
      <c r="CO152" s="189"/>
      <c r="CP152" s="189"/>
      <c r="CQ152" s="189"/>
      <c r="CR152" s="189"/>
      <c r="CS152" s="189"/>
      <c r="CT152" s="189"/>
      <c r="CU152" s="189"/>
      <c r="CV152" s="189"/>
      <c r="CW152" s="189"/>
      <c r="CX152" s="189"/>
      <c r="CY152" s="189"/>
      <c r="CZ152" s="189"/>
      <c r="DA152" s="189"/>
      <c r="DB152" s="189"/>
      <c r="DC152" s="191"/>
    </row>
    <row r="153" spans="1:107" ht="87" customHeight="1">
      <c r="A153" s="12"/>
      <c r="B153" s="232" t="s">
        <v>90</v>
      </c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2"/>
      <c r="U153" s="232"/>
      <c r="V153" s="232"/>
      <c r="W153" s="232"/>
      <c r="X153" s="232"/>
      <c r="Y153" s="232"/>
      <c r="Z153" s="232"/>
      <c r="AA153" s="232"/>
      <c r="AB153" s="232"/>
      <c r="AC153" s="232"/>
      <c r="AD153" s="238"/>
      <c r="AE153" s="96"/>
      <c r="AF153" s="97"/>
      <c r="AG153" s="97"/>
      <c r="AH153" s="97"/>
      <c r="AI153" s="97"/>
      <c r="AJ153" s="97"/>
      <c r="AK153" s="98"/>
      <c r="AL153" s="43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1"/>
      <c r="BC153" s="43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1"/>
      <c r="BU153" s="43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1"/>
      <c r="CL153" s="43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102"/>
    </row>
    <row r="154" spans="1:107" ht="104.25" customHeight="1" thickBot="1">
      <c r="A154" s="8"/>
      <c r="B154" s="185" t="s">
        <v>91</v>
      </c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9"/>
      <c r="AE154" s="149" t="s">
        <v>177</v>
      </c>
      <c r="AF154" s="150"/>
      <c r="AG154" s="150"/>
      <c r="AH154" s="150"/>
      <c r="AI154" s="150"/>
      <c r="AJ154" s="150"/>
      <c r="AK154" s="151"/>
      <c r="AL154" s="86">
        <v>0</v>
      </c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8"/>
      <c r="BC154" s="86">
        <v>0</v>
      </c>
      <c r="BD154" s="87"/>
      <c r="BE154" s="87"/>
      <c r="BF154" s="87"/>
      <c r="BG154" s="87"/>
      <c r="BH154" s="87"/>
      <c r="BI154" s="87"/>
      <c r="BJ154" s="87"/>
      <c r="BK154" s="87"/>
      <c r="BL154" s="87"/>
      <c r="BM154" s="87"/>
      <c r="BN154" s="87"/>
      <c r="BO154" s="87"/>
      <c r="BP154" s="87"/>
      <c r="BQ154" s="87"/>
      <c r="BR154" s="87"/>
      <c r="BS154" s="87"/>
      <c r="BT154" s="88"/>
      <c r="BU154" s="86">
        <v>0</v>
      </c>
      <c r="BV154" s="87"/>
      <c r="BW154" s="87"/>
      <c r="BX154" s="87"/>
      <c r="BY154" s="87"/>
      <c r="BZ154" s="87"/>
      <c r="CA154" s="87"/>
      <c r="CB154" s="87"/>
      <c r="CC154" s="87"/>
      <c r="CD154" s="87"/>
      <c r="CE154" s="87"/>
      <c r="CF154" s="87"/>
      <c r="CG154" s="87"/>
      <c r="CH154" s="87"/>
      <c r="CI154" s="87"/>
      <c r="CJ154" s="87"/>
      <c r="CK154" s="88"/>
      <c r="CL154" s="86">
        <v>0</v>
      </c>
      <c r="CM154" s="87"/>
      <c r="CN154" s="87"/>
      <c r="CO154" s="87"/>
      <c r="CP154" s="87"/>
      <c r="CQ154" s="87"/>
      <c r="CR154" s="87"/>
      <c r="CS154" s="87"/>
      <c r="CT154" s="87"/>
      <c r="CU154" s="87"/>
      <c r="CV154" s="87"/>
      <c r="CW154" s="87"/>
      <c r="CX154" s="87"/>
      <c r="CY154" s="87"/>
      <c r="CZ154" s="87"/>
      <c r="DA154" s="87"/>
      <c r="DB154" s="87"/>
      <c r="DC154" s="100"/>
    </row>
    <row r="156" ht="12.75">
      <c r="DC156" s="5" t="s">
        <v>92</v>
      </c>
    </row>
    <row r="157" spans="1:107" s="7" customFormat="1" ht="15.75" customHeight="1">
      <c r="A157" s="72" t="s">
        <v>93</v>
      </c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</row>
    <row r="158" spans="1:107" ht="12.75">
      <c r="A158" s="114" t="s">
        <v>16</v>
      </c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115"/>
      <c r="BH158" s="115"/>
      <c r="BI158" s="115"/>
      <c r="BJ158" s="115"/>
      <c r="BK158" s="115"/>
      <c r="BL158" s="115"/>
      <c r="BM158" s="115"/>
      <c r="BN158" s="115"/>
      <c r="BO158" s="116"/>
      <c r="BP158" s="117" t="s">
        <v>74</v>
      </c>
      <c r="BQ158" s="118"/>
      <c r="BR158" s="118"/>
      <c r="BS158" s="118"/>
      <c r="BT158" s="118"/>
      <c r="BU158" s="118"/>
      <c r="BV158" s="118"/>
      <c r="BW158" s="118"/>
      <c r="BX158" s="118"/>
      <c r="BY158" s="118"/>
      <c r="BZ158" s="118"/>
      <c r="CA158" s="118"/>
      <c r="CB158" s="118"/>
      <c r="CC158" s="118"/>
      <c r="CD158" s="118"/>
      <c r="CE158" s="118"/>
      <c r="CF158" s="118"/>
      <c r="CG158" s="118"/>
      <c r="CH158" s="118"/>
      <c r="CI158" s="119"/>
      <c r="CJ158" s="117" t="s">
        <v>94</v>
      </c>
      <c r="CK158" s="118"/>
      <c r="CL158" s="118"/>
      <c r="CM158" s="118"/>
      <c r="CN158" s="118"/>
      <c r="CO158" s="118"/>
      <c r="CP158" s="118"/>
      <c r="CQ158" s="118"/>
      <c r="CR158" s="118"/>
      <c r="CS158" s="118"/>
      <c r="CT158" s="118"/>
      <c r="CU158" s="118"/>
      <c r="CV158" s="118"/>
      <c r="CW158" s="118"/>
      <c r="CX158" s="118"/>
      <c r="CY158" s="118"/>
      <c r="CZ158" s="118"/>
      <c r="DA158" s="118"/>
      <c r="DB158" s="118"/>
      <c r="DC158" s="119"/>
    </row>
    <row r="159" spans="1:107" ht="12.75">
      <c r="A159" s="114" t="s">
        <v>21</v>
      </c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6"/>
      <c r="BH159" s="114" t="s">
        <v>22</v>
      </c>
      <c r="BI159" s="115"/>
      <c r="BJ159" s="115"/>
      <c r="BK159" s="115"/>
      <c r="BL159" s="115"/>
      <c r="BM159" s="115"/>
      <c r="BN159" s="115"/>
      <c r="BO159" s="116"/>
      <c r="BP159" s="120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2"/>
      <c r="CJ159" s="120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2"/>
    </row>
    <row r="160" spans="1:107" ht="13.5" thickBot="1">
      <c r="A160" s="114">
        <v>1</v>
      </c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  <c r="AZ160" s="115"/>
      <c r="BA160" s="115"/>
      <c r="BB160" s="115"/>
      <c r="BC160" s="115"/>
      <c r="BD160" s="115"/>
      <c r="BE160" s="115"/>
      <c r="BF160" s="115"/>
      <c r="BG160" s="116"/>
      <c r="BH160" s="57">
        <v>2</v>
      </c>
      <c r="BI160" s="58"/>
      <c r="BJ160" s="58"/>
      <c r="BK160" s="58"/>
      <c r="BL160" s="58"/>
      <c r="BM160" s="58"/>
      <c r="BN160" s="58"/>
      <c r="BO160" s="59"/>
      <c r="BP160" s="57">
        <v>3</v>
      </c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9"/>
      <c r="CJ160" s="57">
        <v>4</v>
      </c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9"/>
    </row>
    <row r="161" spans="1:107" ht="12.75">
      <c r="A161" s="10"/>
      <c r="B161" s="159" t="s">
        <v>95</v>
      </c>
      <c r="C161" s="159"/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59"/>
      <c r="AK161" s="159"/>
      <c r="AL161" s="159"/>
      <c r="AM161" s="159"/>
      <c r="AN161" s="159"/>
      <c r="AO161" s="159"/>
      <c r="AP161" s="159"/>
      <c r="AQ161" s="159"/>
      <c r="AR161" s="159"/>
      <c r="AS161" s="159"/>
      <c r="AT161" s="159"/>
      <c r="AU161" s="159"/>
      <c r="AV161" s="159"/>
      <c r="AW161" s="159"/>
      <c r="AX161" s="159"/>
      <c r="AY161" s="159"/>
      <c r="AZ161" s="159"/>
      <c r="BA161" s="159"/>
      <c r="BB161" s="159"/>
      <c r="BC161" s="159"/>
      <c r="BD161" s="159"/>
      <c r="BE161" s="159"/>
      <c r="BF161" s="159"/>
      <c r="BG161" s="11"/>
      <c r="BH161" s="177" t="s">
        <v>215</v>
      </c>
      <c r="BI161" s="178"/>
      <c r="BJ161" s="178"/>
      <c r="BK161" s="178"/>
      <c r="BL161" s="178"/>
      <c r="BM161" s="178"/>
      <c r="BN161" s="178"/>
      <c r="BO161" s="179"/>
      <c r="BP161" s="180">
        <f>BP163+BP165+BP166</f>
        <v>824524</v>
      </c>
      <c r="BQ161" s="175"/>
      <c r="BR161" s="175"/>
      <c r="BS161" s="175"/>
      <c r="BT161" s="175"/>
      <c r="BU161" s="175"/>
      <c r="BV161" s="175"/>
      <c r="BW161" s="175"/>
      <c r="BX161" s="175"/>
      <c r="BY161" s="175"/>
      <c r="BZ161" s="175"/>
      <c r="CA161" s="175"/>
      <c r="CB161" s="175"/>
      <c r="CC161" s="175"/>
      <c r="CD161" s="175"/>
      <c r="CE161" s="175"/>
      <c r="CF161" s="175"/>
      <c r="CG161" s="175"/>
      <c r="CH161" s="175"/>
      <c r="CI161" s="176"/>
      <c r="CJ161" s="174">
        <f>CJ163+CJ165+CJ166</f>
        <v>970932</v>
      </c>
      <c r="CK161" s="175"/>
      <c r="CL161" s="175"/>
      <c r="CM161" s="175"/>
      <c r="CN161" s="175"/>
      <c r="CO161" s="175"/>
      <c r="CP161" s="175"/>
      <c r="CQ161" s="175"/>
      <c r="CR161" s="175"/>
      <c r="CS161" s="175"/>
      <c r="CT161" s="175"/>
      <c r="CU161" s="175"/>
      <c r="CV161" s="175"/>
      <c r="CW161" s="175"/>
      <c r="CX161" s="175"/>
      <c r="CY161" s="175"/>
      <c r="CZ161" s="175"/>
      <c r="DA161" s="175"/>
      <c r="DB161" s="175"/>
      <c r="DC161" s="176"/>
    </row>
    <row r="162" spans="1:107" ht="12.75">
      <c r="A162" s="12"/>
      <c r="B162" s="56" t="s">
        <v>96</v>
      </c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13"/>
      <c r="BH162" s="96"/>
      <c r="BI162" s="97"/>
      <c r="BJ162" s="97"/>
      <c r="BK162" s="97"/>
      <c r="BL162" s="97"/>
      <c r="BM162" s="97"/>
      <c r="BN162" s="97"/>
      <c r="BO162" s="98"/>
      <c r="BP162" s="163"/>
      <c r="BQ162" s="164"/>
      <c r="BR162" s="164"/>
      <c r="BS162" s="164"/>
      <c r="BT162" s="164"/>
      <c r="BU162" s="164"/>
      <c r="BV162" s="164"/>
      <c r="BW162" s="164"/>
      <c r="BX162" s="164"/>
      <c r="BY162" s="164"/>
      <c r="BZ162" s="164"/>
      <c r="CA162" s="164"/>
      <c r="CB162" s="164"/>
      <c r="CC162" s="164"/>
      <c r="CD162" s="164"/>
      <c r="CE162" s="164"/>
      <c r="CF162" s="164"/>
      <c r="CG162" s="164"/>
      <c r="CH162" s="164"/>
      <c r="CI162" s="165"/>
      <c r="CJ162" s="166"/>
      <c r="CK162" s="164"/>
      <c r="CL162" s="164"/>
      <c r="CM162" s="164"/>
      <c r="CN162" s="164"/>
      <c r="CO162" s="164"/>
      <c r="CP162" s="164"/>
      <c r="CQ162" s="164"/>
      <c r="CR162" s="164"/>
      <c r="CS162" s="164"/>
      <c r="CT162" s="164"/>
      <c r="CU162" s="164"/>
      <c r="CV162" s="164"/>
      <c r="CW162" s="164"/>
      <c r="CX162" s="164"/>
      <c r="CY162" s="164"/>
      <c r="CZ162" s="164"/>
      <c r="DA162" s="164"/>
      <c r="DB162" s="164"/>
      <c r="DC162" s="165"/>
    </row>
    <row r="163" spans="1:107" ht="12.75">
      <c r="A163" s="10"/>
      <c r="B163" s="11"/>
      <c r="C163" s="11"/>
      <c r="D163" s="99" t="s">
        <v>24</v>
      </c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11"/>
      <c r="BH163" s="93" t="s">
        <v>216</v>
      </c>
      <c r="BI163" s="94"/>
      <c r="BJ163" s="94"/>
      <c r="BK163" s="94"/>
      <c r="BL163" s="94"/>
      <c r="BM163" s="94"/>
      <c r="BN163" s="94"/>
      <c r="BO163" s="95"/>
      <c r="BP163" s="160">
        <v>658704</v>
      </c>
      <c r="BQ163" s="161"/>
      <c r="BR163" s="161"/>
      <c r="BS163" s="161"/>
      <c r="BT163" s="161"/>
      <c r="BU163" s="161"/>
      <c r="BV163" s="161"/>
      <c r="BW163" s="161"/>
      <c r="BX163" s="161"/>
      <c r="BY163" s="161"/>
      <c r="BZ163" s="161"/>
      <c r="CA163" s="161"/>
      <c r="CB163" s="161"/>
      <c r="CC163" s="161"/>
      <c r="CD163" s="161"/>
      <c r="CE163" s="161"/>
      <c r="CF163" s="161"/>
      <c r="CG163" s="161"/>
      <c r="CH163" s="161"/>
      <c r="CI163" s="162"/>
      <c r="CJ163" s="167">
        <f>'[4]стр 240'!$E$9+'[4]стр 240'!$E$36+'[4]стр 240'!$E$45</f>
        <v>812128</v>
      </c>
      <c r="CK163" s="161"/>
      <c r="CL163" s="161"/>
      <c r="CM163" s="161"/>
      <c r="CN163" s="161"/>
      <c r="CO163" s="161"/>
      <c r="CP163" s="161"/>
      <c r="CQ163" s="161"/>
      <c r="CR163" s="161"/>
      <c r="CS163" s="161"/>
      <c r="CT163" s="161"/>
      <c r="CU163" s="161"/>
      <c r="CV163" s="161"/>
      <c r="CW163" s="161"/>
      <c r="CX163" s="161"/>
      <c r="CY163" s="161"/>
      <c r="CZ163" s="161"/>
      <c r="DA163" s="161"/>
      <c r="DB163" s="161"/>
      <c r="DC163" s="162"/>
    </row>
    <row r="164" spans="1:107" ht="12.75">
      <c r="A164" s="12"/>
      <c r="B164" s="13"/>
      <c r="C164" s="13"/>
      <c r="D164" s="56" t="s">
        <v>97</v>
      </c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13"/>
      <c r="BH164" s="96"/>
      <c r="BI164" s="97"/>
      <c r="BJ164" s="97"/>
      <c r="BK164" s="97"/>
      <c r="BL164" s="97"/>
      <c r="BM164" s="97"/>
      <c r="BN164" s="97"/>
      <c r="BO164" s="98"/>
      <c r="BP164" s="163"/>
      <c r="BQ164" s="164"/>
      <c r="BR164" s="164"/>
      <c r="BS164" s="164"/>
      <c r="BT164" s="164"/>
      <c r="BU164" s="164"/>
      <c r="BV164" s="164"/>
      <c r="BW164" s="164"/>
      <c r="BX164" s="164"/>
      <c r="BY164" s="164"/>
      <c r="BZ164" s="164"/>
      <c r="CA164" s="164"/>
      <c r="CB164" s="164"/>
      <c r="CC164" s="164"/>
      <c r="CD164" s="164"/>
      <c r="CE164" s="164"/>
      <c r="CF164" s="164"/>
      <c r="CG164" s="164"/>
      <c r="CH164" s="164"/>
      <c r="CI164" s="165"/>
      <c r="CJ164" s="166"/>
      <c r="CK164" s="164"/>
      <c r="CL164" s="164"/>
      <c r="CM164" s="164"/>
      <c r="CN164" s="164"/>
      <c r="CO164" s="164"/>
      <c r="CP164" s="164"/>
      <c r="CQ164" s="164"/>
      <c r="CR164" s="164"/>
      <c r="CS164" s="164"/>
      <c r="CT164" s="164"/>
      <c r="CU164" s="164"/>
      <c r="CV164" s="164"/>
      <c r="CW164" s="164"/>
      <c r="CX164" s="164"/>
      <c r="CY164" s="164"/>
      <c r="CZ164" s="164"/>
      <c r="DA164" s="164"/>
      <c r="DB164" s="164"/>
      <c r="DC164" s="165"/>
    </row>
    <row r="165" spans="1:115" ht="12.75">
      <c r="A165" s="12"/>
      <c r="B165" s="13"/>
      <c r="C165" s="13"/>
      <c r="D165" s="56" t="s">
        <v>98</v>
      </c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13"/>
      <c r="BH165" s="96" t="s">
        <v>217</v>
      </c>
      <c r="BI165" s="97"/>
      <c r="BJ165" s="97"/>
      <c r="BK165" s="97"/>
      <c r="BL165" s="97"/>
      <c r="BM165" s="97"/>
      <c r="BN165" s="97"/>
      <c r="BO165" s="98"/>
      <c r="BP165" s="163">
        <v>157101</v>
      </c>
      <c r="BQ165" s="164"/>
      <c r="BR165" s="164"/>
      <c r="BS165" s="164"/>
      <c r="BT165" s="164"/>
      <c r="BU165" s="164"/>
      <c r="BV165" s="164"/>
      <c r="BW165" s="164"/>
      <c r="BX165" s="164"/>
      <c r="BY165" s="164"/>
      <c r="BZ165" s="164"/>
      <c r="CA165" s="164"/>
      <c r="CB165" s="164"/>
      <c r="CC165" s="164"/>
      <c r="CD165" s="164"/>
      <c r="CE165" s="164"/>
      <c r="CF165" s="164"/>
      <c r="CG165" s="164"/>
      <c r="CH165" s="164"/>
      <c r="CI165" s="165"/>
      <c r="CJ165" s="166">
        <f>'[4]стр 240'!$E$52</f>
        <v>142059</v>
      </c>
      <c r="CK165" s="164"/>
      <c r="CL165" s="164"/>
      <c r="CM165" s="164"/>
      <c r="CN165" s="164"/>
      <c r="CO165" s="164"/>
      <c r="CP165" s="164"/>
      <c r="CQ165" s="164"/>
      <c r="CR165" s="164"/>
      <c r="CS165" s="164"/>
      <c r="CT165" s="164"/>
      <c r="CU165" s="164"/>
      <c r="CV165" s="164"/>
      <c r="CW165" s="164"/>
      <c r="CX165" s="164"/>
      <c r="CY165" s="164"/>
      <c r="CZ165" s="164"/>
      <c r="DA165" s="164"/>
      <c r="DB165" s="164"/>
      <c r="DC165" s="165"/>
      <c r="DK165" s="37"/>
    </row>
    <row r="166" spans="1:107" ht="12.75">
      <c r="A166" s="12"/>
      <c r="B166" s="13"/>
      <c r="C166" s="13"/>
      <c r="D166" s="56" t="s">
        <v>99</v>
      </c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13"/>
      <c r="BH166" s="96" t="s">
        <v>218</v>
      </c>
      <c r="BI166" s="97"/>
      <c r="BJ166" s="97"/>
      <c r="BK166" s="97"/>
      <c r="BL166" s="97"/>
      <c r="BM166" s="97"/>
      <c r="BN166" s="97"/>
      <c r="BO166" s="98"/>
      <c r="BP166" s="163">
        <f>112837-100000-4118</f>
        <v>8719</v>
      </c>
      <c r="BQ166" s="164"/>
      <c r="BR166" s="164"/>
      <c r="BS166" s="164"/>
      <c r="BT166" s="164"/>
      <c r="BU166" s="164"/>
      <c r="BV166" s="164"/>
      <c r="BW166" s="164"/>
      <c r="BX166" s="164"/>
      <c r="BY166" s="164"/>
      <c r="BZ166" s="164"/>
      <c r="CA166" s="164"/>
      <c r="CB166" s="164"/>
      <c r="CC166" s="164"/>
      <c r="CD166" s="164"/>
      <c r="CE166" s="164"/>
      <c r="CF166" s="164"/>
      <c r="CG166" s="164"/>
      <c r="CH166" s="164"/>
      <c r="CI166" s="165"/>
      <c r="CJ166" s="166">
        <f>'[4]стр 240'!$E$65+'[4]стр 240'!$E$70+'[4]стр 240'!$E$74+'[4]стр 240'!$E$75+'[4]стр 240'!$E$76+'[4]стр 240'!$E$77+'[4]стр 240'!$E$82+'[4]стр 240'!$E$85+'[4]стр 240'!$E$92</f>
        <v>16745</v>
      </c>
      <c r="CK166" s="164"/>
      <c r="CL166" s="164"/>
      <c r="CM166" s="164"/>
      <c r="CN166" s="164"/>
      <c r="CO166" s="164"/>
      <c r="CP166" s="164"/>
      <c r="CQ166" s="164"/>
      <c r="CR166" s="164"/>
      <c r="CS166" s="164"/>
      <c r="CT166" s="164"/>
      <c r="CU166" s="164"/>
      <c r="CV166" s="164"/>
      <c r="CW166" s="164"/>
      <c r="CX166" s="164"/>
      <c r="CY166" s="164"/>
      <c r="CZ166" s="164"/>
      <c r="DA166" s="164"/>
      <c r="DB166" s="164"/>
      <c r="DC166" s="165"/>
    </row>
    <row r="167" spans="1:107" ht="12.75">
      <c r="A167" s="12"/>
      <c r="B167" s="56" t="s">
        <v>100</v>
      </c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13"/>
      <c r="BH167" s="96" t="s">
        <v>219</v>
      </c>
      <c r="BI167" s="97"/>
      <c r="BJ167" s="97"/>
      <c r="BK167" s="97"/>
      <c r="BL167" s="97"/>
      <c r="BM167" s="97"/>
      <c r="BN167" s="97"/>
      <c r="BO167" s="98"/>
      <c r="BP167" s="163">
        <v>0</v>
      </c>
      <c r="BQ167" s="164"/>
      <c r="BR167" s="164"/>
      <c r="BS167" s="164"/>
      <c r="BT167" s="164"/>
      <c r="BU167" s="164"/>
      <c r="BV167" s="164"/>
      <c r="BW167" s="164"/>
      <c r="BX167" s="164"/>
      <c r="BY167" s="164"/>
      <c r="BZ167" s="164"/>
      <c r="CA167" s="164"/>
      <c r="CB167" s="164"/>
      <c r="CC167" s="164"/>
      <c r="CD167" s="164"/>
      <c r="CE167" s="164"/>
      <c r="CF167" s="164"/>
      <c r="CG167" s="164"/>
      <c r="CH167" s="164"/>
      <c r="CI167" s="165"/>
      <c r="CJ167" s="166">
        <v>0</v>
      </c>
      <c r="CK167" s="164"/>
      <c r="CL167" s="164"/>
      <c r="CM167" s="164"/>
      <c r="CN167" s="164"/>
      <c r="CO167" s="164"/>
      <c r="CP167" s="164"/>
      <c r="CQ167" s="164"/>
      <c r="CR167" s="164"/>
      <c r="CS167" s="164"/>
      <c r="CT167" s="164"/>
      <c r="CU167" s="164"/>
      <c r="CV167" s="164"/>
      <c r="CW167" s="164"/>
      <c r="CX167" s="164"/>
      <c r="CY167" s="164"/>
      <c r="CZ167" s="164"/>
      <c r="DA167" s="164"/>
      <c r="DB167" s="164"/>
      <c r="DC167" s="165"/>
    </row>
    <row r="168" spans="1:107" ht="12.75">
      <c r="A168" s="10"/>
      <c r="B168" s="11"/>
      <c r="C168" s="11"/>
      <c r="D168" s="99" t="s">
        <v>24</v>
      </c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11"/>
      <c r="BH168" s="93" t="s">
        <v>220</v>
      </c>
      <c r="BI168" s="94"/>
      <c r="BJ168" s="94"/>
      <c r="BK168" s="94"/>
      <c r="BL168" s="94"/>
      <c r="BM168" s="94"/>
      <c r="BN168" s="94"/>
      <c r="BO168" s="95"/>
      <c r="BP168" s="160">
        <v>0</v>
      </c>
      <c r="BQ168" s="161"/>
      <c r="BR168" s="161"/>
      <c r="BS168" s="161"/>
      <c r="BT168" s="161"/>
      <c r="BU168" s="161"/>
      <c r="BV168" s="161"/>
      <c r="BW168" s="161"/>
      <c r="BX168" s="161"/>
      <c r="BY168" s="161"/>
      <c r="BZ168" s="161"/>
      <c r="CA168" s="161"/>
      <c r="CB168" s="161"/>
      <c r="CC168" s="161"/>
      <c r="CD168" s="161"/>
      <c r="CE168" s="161"/>
      <c r="CF168" s="161"/>
      <c r="CG168" s="161"/>
      <c r="CH168" s="161"/>
      <c r="CI168" s="162"/>
      <c r="CJ168" s="167">
        <v>0</v>
      </c>
      <c r="CK168" s="161"/>
      <c r="CL168" s="161"/>
      <c r="CM168" s="161"/>
      <c r="CN168" s="161"/>
      <c r="CO168" s="161"/>
      <c r="CP168" s="161"/>
      <c r="CQ168" s="161"/>
      <c r="CR168" s="161"/>
      <c r="CS168" s="161"/>
      <c r="CT168" s="161"/>
      <c r="CU168" s="161"/>
      <c r="CV168" s="161"/>
      <c r="CW168" s="161"/>
      <c r="CX168" s="161"/>
      <c r="CY168" s="161"/>
      <c r="CZ168" s="161"/>
      <c r="DA168" s="161"/>
      <c r="DB168" s="161"/>
      <c r="DC168" s="162"/>
    </row>
    <row r="169" spans="1:107" ht="12.75">
      <c r="A169" s="12"/>
      <c r="B169" s="13"/>
      <c r="C169" s="13"/>
      <c r="D169" s="56" t="s">
        <v>97</v>
      </c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13"/>
      <c r="BH169" s="96"/>
      <c r="BI169" s="97"/>
      <c r="BJ169" s="97"/>
      <c r="BK169" s="97"/>
      <c r="BL169" s="97"/>
      <c r="BM169" s="97"/>
      <c r="BN169" s="97"/>
      <c r="BO169" s="98"/>
      <c r="BP169" s="163"/>
      <c r="BQ169" s="164"/>
      <c r="BR169" s="164"/>
      <c r="BS169" s="164"/>
      <c r="BT169" s="164"/>
      <c r="BU169" s="164"/>
      <c r="BV169" s="164"/>
      <c r="BW169" s="164"/>
      <c r="BX169" s="164"/>
      <c r="BY169" s="164"/>
      <c r="BZ169" s="164"/>
      <c r="CA169" s="164"/>
      <c r="CB169" s="164"/>
      <c r="CC169" s="164"/>
      <c r="CD169" s="164"/>
      <c r="CE169" s="164"/>
      <c r="CF169" s="164"/>
      <c r="CG169" s="164"/>
      <c r="CH169" s="164"/>
      <c r="CI169" s="165"/>
      <c r="CJ169" s="166"/>
      <c r="CK169" s="164"/>
      <c r="CL169" s="164"/>
      <c r="CM169" s="164"/>
      <c r="CN169" s="164"/>
      <c r="CO169" s="164"/>
      <c r="CP169" s="164"/>
      <c r="CQ169" s="164"/>
      <c r="CR169" s="164"/>
      <c r="CS169" s="164"/>
      <c r="CT169" s="164"/>
      <c r="CU169" s="164"/>
      <c r="CV169" s="164"/>
      <c r="CW169" s="164"/>
      <c r="CX169" s="164"/>
      <c r="CY169" s="164"/>
      <c r="CZ169" s="164"/>
      <c r="DA169" s="164"/>
      <c r="DB169" s="164"/>
      <c r="DC169" s="165"/>
    </row>
    <row r="170" spans="1:107" ht="12.75">
      <c r="A170" s="12"/>
      <c r="B170" s="13"/>
      <c r="C170" s="13"/>
      <c r="D170" s="56" t="s">
        <v>98</v>
      </c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13"/>
      <c r="BH170" s="96" t="s">
        <v>221</v>
      </c>
      <c r="BI170" s="97"/>
      <c r="BJ170" s="97"/>
      <c r="BK170" s="97"/>
      <c r="BL170" s="97"/>
      <c r="BM170" s="97"/>
      <c r="BN170" s="97"/>
      <c r="BO170" s="98"/>
      <c r="BP170" s="163">
        <v>0</v>
      </c>
      <c r="BQ170" s="164"/>
      <c r="BR170" s="164"/>
      <c r="BS170" s="164"/>
      <c r="BT170" s="164"/>
      <c r="BU170" s="164"/>
      <c r="BV170" s="164"/>
      <c r="BW170" s="164"/>
      <c r="BX170" s="164"/>
      <c r="BY170" s="164"/>
      <c r="BZ170" s="164"/>
      <c r="CA170" s="164"/>
      <c r="CB170" s="164"/>
      <c r="CC170" s="164"/>
      <c r="CD170" s="164"/>
      <c r="CE170" s="164"/>
      <c r="CF170" s="164"/>
      <c r="CG170" s="164"/>
      <c r="CH170" s="164"/>
      <c r="CI170" s="165"/>
      <c r="CJ170" s="166">
        <v>0</v>
      </c>
      <c r="CK170" s="164"/>
      <c r="CL170" s="164"/>
      <c r="CM170" s="164"/>
      <c r="CN170" s="164"/>
      <c r="CO170" s="164"/>
      <c r="CP170" s="164"/>
      <c r="CQ170" s="164"/>
      <c r="CR170" s="164"/>
      <c r="CS170" s="164"/>
      <c r="CT170" s="164"/>
      <c r="CU170" s="164"/>
      <c r="CV170" s="164"/>
      <c r="CW170" s="164"/>
      <c r="CX170" s="164"/>
      <c r="CY170" s="164"/>
      <c r="CZ170" s="164"/>
      <c r="DA170" s="164"/>
      <c r="DB170" s="164"/>
      <c r="DC170" s="165"/>
    </row>
    <row r="171" spans="1:107" ht="14.25" customHeight="1" thickBot="1">
      <c r="A171" s="34"/>
      <c r="B171" s="35"/>
      <c r="C171" s="35"/>
      <c r="D171" s="172" t="s">
        <v>99</v>
      </c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  <c r="AA171" s="172"/>
      <c r="AB171" s="172"/>
      <c r="AC171" s="172"/>
      <c r="AD171" s="172"/>
      <c r="AE171" s="172"/>
      <c r="AF171" s="172"/>
      <c r="AG171" s="172"/>
      <c r="AH171" s="172"/>
      <c r="AI171" s="172"/>
      <c r="AJ171" s="172"/>
      <c r="AK171" s="172"/>
      <c r="AL171" s="172"/>
      <c r="AM171" s="172"/>
      <c r="AN171" s="172"/>
      <c r="AO171" s="172"/>
      <c r="AP171" s="172"/>
      <c r="AQ171" s="172"/>
      <c r="AR171" s="172"/>
      <c r="AS171" s="172"/>
      <c r="AT171" s="172"/>
      <c r="AU171" s="172"/>
      <c r="AV171" s="172"/>
      <c r="AW171" s="172"/>
      <c r="AX171" s="172"/>
      <c r="AY171" s="172"/>
      <c r="AZ171" s="172"/>
      <c r="BA171" s="172"/>
      <c r="BB171" s="172"/>
      <c r="BC171" s="172"/>
      <c r="BD171" s="172"/>
      <c r="BE171" s="172"/>
      <c r="BF171" s="172"/>
      <c r="BG171" s="36"/>
      <c r="BH171" s="89" t="s">
        <v>222</v>
      </c>
      <c r="BI171" s="90"/>
      <c r="BJ171" s="90"/>
      <c r="BK171" s="90"/>
      <c r="BL171" s="90"/>
      <c r="BM171" s="90"/>
      <c r="BN171" s="90"/>
      <c r="BO171" s="91"/>
      <c r="BP171" s="173">
        <v>0</v>
      </c>
      <c r="BQ171" s="157"/>
      <c r="BR171" s="157"/>
      <c r="BS171" s="157"/>
      <c r="BT171" s="157"/>
      <c r="BU171" s="157"/>
      <c r="BV171" s="157"/>
      <c r="BW171" s="157"/>
      <c r="BX171" s="157"/>
      <c r="BY171" s="157"/>
      <c r="BZ171" s="157"/>
      <c r="CA171" s="157"/>
      <c r="CB171" s="157"/>
      <c r="CC171" s="157"/>
      <c r="CD171" s="157"/>
      <c r="CE171" s="157"/>
      <c r="CF171" s="157"/>
      <c r="CG171" s="157"/>
      <c r="CH171" s="157"/>
      <c r="CI171" s="158"/>
      <c r="CJ171" s="156">
        <v>0</v>
      </c>
      <c r="CK171" s="157"/>
      <c r="CL171" s="157"/>
      <c r="CM171" s="157"/>
      <c r="CN171" s="157"/>
      <c r="CO171" s="157"/>
      <c r="CP171" s="157"/>
      <c r="CQ171" s="157"/>
      <c r="CR171" s="157"/>
      <c r="CS171" s="157"/>
      <c r="CT171" s="157"/>
      <c r="CU171" s="157"/>
      <c r="CV171" s="157"/>
      <c r="CW171" s="157"/>
      <c r="CX171" s="157"/>
      <c r="CY171" s="157"/>
      <c r="CZ171" s="157"/>
      <c r="DA171" s="157"/>
      <c r="DB171" s="157"/>
      <c r="DC171" s="158"/>
    </row>
    <row r="172" spans="1:107" ht="12.75">
      <c r="A172" s="12"/>
      <c r="B172" s="56" t="s">
        <v>47</v>
      </c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13"/>
      <c r="BH172" s="110" t="s">
        <v>223</v>
      </c>
      <c r="BI172" s="111"/>
      <c r="BJ172" s="111"/>
      <c r="BK172" s="111"/>
      <c r="BL172" s="111"/>
      <c r="BM172" s="111"/>
      <c r="BN172" s="111"/>
      <c r="BO172" s="112"/>
      <c r="BP172" s="168">
        <f>BP167+BP161</f>
        <v>824524</v>
      </c>
      <c r="BQ172" s="169"/>
      <c r="BR172" s="169"/>
      <c r="BS172" s="169"/>
      <c r="BT172" s="169"/>
      <c r="BU172" s="169"/>
      <c r="BV172" s="169"/>
      <c r="BW172" s="169"/>
      <c r="BX172" s="169"/>
      <c r="BY172" s="169"/>
      <c r="BZ172" s="169"/>
      <c r="CA172" s="169"/>
      <c r="CB172" s="169"/>
      <c r="CC172" s="169"/>
      <c r="CD172" s="169"/>
      <c r="CE172" s="169"/>
      <c r="CF172" s="169"/>
      <c r="CG172" s="169"/>
      <c r="CH172" s="169"/>
      <c r="CI172" s="170"/>
      <c r="CJ172" s="171">
        <f>CJ161+CJ167</f>
        <v>970932</v>
      </c>
      <c r="CK172" s="169"/>
      <c r="CL172" s="169"/>
      <c r="CM172" s="169"/>
      <c r="CN172" s="169"/>
      <c r="CO172" s="169"/>
      <c r="CP172" s="169"/>
      <c r="CQ172" s="169"/>
      <c r="CR172" s="169"/>
      <c r="CS172" s="169"/>
      <c r="CT172" s="169"/>
      <c r="CU172" s="169"/>
      <c r="CV172" s="169"/>
      <c r="CW172" s="169"/>
      <c r="CX172" s="169"/>
      <c r="CY172" s="169"/>
      <c r="CZ172" s="169"/>
      <c r="DA172" s="169"/>
      <c r="DB172" s="169"/>
      <c r="DC172" s="170"/>
    </row>
    <row r="173" spans="1:107" ht="12.75">
      <c r="A173" s="10"/>
      <c r="B173" s="159" t="s">
        <v>101</v>
      </c>
      <c r="C173" s="159"/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59"/>
      <c r="AK173" s="159"/>
      <c r="AL173" s="159"/>
      <c r="AM173" s="159"/>
      <c r="AN173" s="159"/>
      <c r="AO173" s="159"/>
      <c r="AP173" s="159"/>
      <c r="AQ173" s="159"/>
      <c r="AR173" s="159"/>
      <c r="AS173" s="159"/>
      <c r="AT173" s="159"/>
      <c r="AU173" s="159"/>
      <c r="AV173" s="159"/>
      <c r="AW173" s="159"/>
      <c r="AX173" s="159"/>
      <c r="AY173" s="159"/>
      <c r="AZ173" s="159"/>
      <c r="BA173" s="159"/>
      <c r="BB173" s="159"/>
      <c r="BC173" s="159"/>
      <c r="BD173" s="159"/>
      <c r="BE173" s="159"/>
      <c r="BF173" s="159"/>
      <c r="BG173" s="11"/>
      <c r="BH173" s="79" t="s">
        <v>224</v>
      </c>
      <c r="BI173" s="80"/>
      <c r="BJ173" s="80"/>
      <c r="BK173" s="80"/>
      <c r="BL173" s="80"/>
      <c r="BM173" s="80"/>
      <c r="BN173" s="80"/>
      <c r="BO173" s="81"/>
      <c r="BP173" s="160">
        <f>BP175+BP177+BP178+BP179+BP180+BP181</f>
        <v>1050302</v>
      </c>
      <c r="BQ173" s="161"/>
      <c r="BR173" s="161"/>
      <c r="BS173" s="161"/>
      <c r="BT173" s="161"/>
      <c r="BU173" s="161"/>
      <c r="BV173" s="161"/>
      <c r="BW173" s="161"/>
      <c r="BX173" s="161"/>
      <c r="BY173" s="161"/>
      <c r="BZ173" s="161"/>
      <c r="CA173" s="161"/>
      <c r="CB173" s="161"/>
      <c r="CC173" s="161"/>
      <c r="CD173" s="161"/>
      <c r="CE173" s="161"/>
      <c r="CF173" s="161"/>
      <c r="CG173" s="161"/>
      <c r="CH173" s="161"/>
      <c r="CI173" s="162"/>
      <c r="CJ173" s="85">
        <f>CJ175+CJ177+CJ178+CJ179+CJ180+CJ181</f>
        <v>1360882</v>
      </c>
      <c r="CK173" s="83"/>
      <c r="CL173" s="83"/>
      <c r="CM173" s="83"/>
      <c r="CN173" s="83"/>
      <c r="CO173" s="83"/>
      <c r="CP173" s="83"/>
      <c r="CQ173" s="83"/>
      <c r="CR173" s="83"/>
      <c r="CS173" s="83"/>
      <c r="CT173" s="83"/>
      <c r="CU173" s="83"/>
      <c r="CV173" s="83"/>
      <c r="CW173" s="83"/>
      <c r="CX173" s="83"/>
      <c r="CY173" s="83"/>
      <c r="CZ173" s="83"/>
      <c r="DA173" s="83"/>
      <c r="DB173" s="83"/>
      <c r="DC173" s="84"/>
    </row>
    <row r="174" spans="1:107" ht="12.75">
      <c r="A174" s="12"/>
      <c r="B174" s="56" t="s">
        <v>96</v>
      </c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13"/>
      <c r="BH174" s="79"/>
      <c r="BI174" s="80"/>
      <c r="BJ174" s="80"/>
      <c r="BK174" s="80"/>
      <c r="BL174" s="80"/>
      <c r="BM174" s="80"/>
      <c r="BN174" s="80"/>
      <c r="BO174" s="81"/>
      <c r="BP174" s="163"/>
      <c r="BQ174" s="164"/>
      <c r="BR174" s="164"/>
      <c r="BS174" s="164"/>
      <c r="BT174" s="164"/>
      <c r="BU174" s="164"/>
      <c r="BV174" s="164"/>
      <c r="BW174" s="164"/>
      <c r="BX174" s="164"/>
      <c r="BY174" s="164"/>
      <c r="BZ174" s="164"/>
      <c r="CA174" s="164"/>
      <c r="CB174" s="164"/>
      <c r="CC174" s="164"/>
      <c r="CD174" s="164"/>
      <c r="CE174" s="164"/>
      <c r="CF174" s="164"/>
      <c r="CG174" s="164"/>
      <c r="CH174" s="164"/>
      <c r="CI174" s="165"/>
      <c r="CJ174" s="85"/>
      <c r="CK174" s="83"/>
      <c r="CL174" s="83"/>
      <c r="CM174" s="83"/>
      <c r="CN174" s="83"/>
      <c r="CO174" s="83"/>
      <c r="CP174" s="83"/>
      <c r="CQ174" s="83"/>
      <c r="CR174" s="83"/>
      <c r="CS174" s="83"/>
      <c r="CT174" s="83"/>
      <c r="CU174" s="83"/>
      <c r="CV174" s="83"/>
      <c r="CW174" s="83"/>
      <c r="CX174" s="83"/>
      <c r="CY174" s="83"/>
      <c r="CZ174" s="83"/>
      <c r="DA174" s="83"/>
      <c r="DB174" s="83"/>
      <c r="DC174" s="84"/>
    </row>
    <row r="175" spans="1:107" ht="12.75">
      <c r="A175" s="10"/>
      <c r="B175" s="11"/>
      <c r="C175" s="11"/>
      <c r="D175" s="99" t="s">
        <v>24</v>
      </c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11"/>
      <c r="BH175" s="79" t="s">
        <v>225</v>
      </c>
      <c r="BI175" s="80"/>
      <c r="BJ175" s="80"/>
      <c r="BK175" s="80"/>
      <c r="BL175" s="80"/>
      <c r="BM175" s="80"/>
      <c r="BN175" s="80"/>
      <c r="BO175" s="81"/>
      <c r="BP175" s="83">
        <v>315399</v>
      </c>
      <c r="BQ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H175" s="83"/>
      <c r="CI175" s="84"/>
      <c r="CJ175" s="85">
        <f>'[4]стр 620'!$E$11</f>
        <v>534159</v>
      </c>
      <c r="CK175" s="83"/>
      <c r="CL175" s="83"/>
      <c r="CM175" s="83"/>
      <c r="CN175" s="83"/>
      <c r="CO175" s="83"/>
      <c r="CP175" s="83"/>
      <c r="CQ175" s="83"/>
      <c r="CR175" s="83"/>
      <c r="CS175" s="83"/>
      <c r="CT175" s="83"/>
      <c r="CU175" s="83"/>
      <c r="CV175" s="83"/>
      <c r="CW175" s="83"/>
      <c r="CX175" s="83"/>
      <c r="CY175" s="83"/>
      <c r="CZ175" s="83"/>
      <c r="DA175" s="83"/>
      <c r="DB175" s="83"/>
      <c r="DC175" s="84"/>
    </row>
    <row r="176" spans="1:107" ht="12.75">
      <c r="A176" s="12"/>
      <c r="B176" s="13"/>
      <c r="C176" s="13"/>
      <c r="D176" s="56" t="s">
        <v>102</v>
      </c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13"/>
      <c r="BH176" s="79"/>
      <c r="BI176" s="80"/>
      <c r="BJ176" s="80"/>
      <c r="BK176" s="80"/>
      <c r="BL176" s="80"/>
      <c r="BM176" s="80"/>
      <c r="BN176" s="80"/>
      <c r="BO176" s="81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4"/>
      <c r="CJ176" s="85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  <c r="CW176" s="83"/>
      <c r="CX176" s="83"/>
      <c r="CY176" s="83"/>
      <c r="CZ176" s="83"/>
      <c r="DA176" s="83"/>
      <c r="DB176" s="83"/>
      <c r="DC176" s="84"/>
    </row>
    <row r="177" spans="1:107" ht="12.75">
      <c r="A177" s="12"/>
      <c r="B177" s="13"/>
      <c r="C177" s="13"/>
      <c r="D177" s="56" t="s">
        <v>103</v>
      </c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13"/>
      <c r="BH177" s="79" t="s">
        <v>226</v>
      </c>
      <c r="BI177" s="80"/>
      <c r="BJ177" s="80"/>
      <c r="BK177" s="80"/>
      <c r="BL177" s="80"/>
      <c r="BM177" s="80"/>
      <c r="BN177" s="80"/>
      <c r="BO177" s="81"/>
      <c r="BP177" s="83">
        <v>26999</v>
      </c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H177" s="83"/>
      <c r="CI177" s="84"/>
      <c r="CJ177" s="85">
        <f>'[4]стр 620'!$E$28</f>
        <v>37364</v>
      </c>
      <c r="CK177" s="83"/>
      <c r="CL177" s="83"/>
      <c r="CM177" s="83"/>
      <c r="CN177" s="83"/>
      <c r="CO177" s="83"/>
      <c r="CP177" s="83"/>
      <c r="CQ177" s="83"/>
      <c r="CR177" s="83"/>
      <c r="CS177" s="83"/>
      <c r="CT177" s="83"/>
      <c r="CU177" s="83"/>
      <c r="CV177" s="83"/>
      <c r="CW177" s="83"/>
      <c r="CX177" s="83"/>
      <c r="CY177" s="83"/>
      <c r="CZ177" s="83"/>
      <c r="DA177" s="83"/>
      <c r="DB177" s="83"/>
      <c r="DC177" s="84"/>
    </row>
    <row r="178" spans="1:107" ht="12.75">
      <c r="A178" s="12"/>
      <c r="B178" s="13"/>
      <c r="C178" s="13"/>
      <c r="D178" s="56" t="s">
        <v>104</v>
      </c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13"/>
      <c r="BH178" s="79" t="s">
        <v>227</v>
      </c>
      <c r="BI178" s="80"/>
      <c r="BJ178" s="80"/>
      <c r="BK178" s="80"/>
      <c r="BL178" s="80"/>
      <c r="BM178" s="80"/>
      <c r="BN178" s="80"/>
      <c r="BO178" s="81"/>
      <c r="BP178" s="83">
        <v>77734</v>
      </c>
      <c r="BQ178" s="83"/>
      <c r="BR178" s="83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  <c r="CC178" s="83"/>
      <c r="CD178" s="83"/>
      <c r="CE178" s="83"/>
      <c r="CF178" s="83"/>
      <c r="CG178" s="83"/>
      <c r="CH178" s="83"/>
      <c r="CI178" s="84"/>
      <c r="CJ178" s="85">
        <f>'[4]стр 620'!$E$33+'[4]стр 620'!$E$42</f>
        <v>63089</v>
      </c>
      <c r="CK178" s="83"/>
      <c r="CL178" s="83"/>
      <c r="CM178" s="83"/>
      <c r="CN178" s="83"/>
      <c r="CO178" s="83"/>
      <c r="CP178" s="83"/>
      <c r="CQ178" s="83"/>
      <c r="CR178" s="83"/>
      <c r="CS178" s="83"/>
      <c r="CT178" s="83"/>
      <c r="CU178" s="83"/>
      <c r="CV178" s="83"/>
      <c r="CW178" s="83"/>
      <c r="CX178" s="83"/>
      <c r="CY178" s="83"/>
      <c r="CZ178" s="83"/>
      <c r="DA178" s="83"/>
      <c r="DB178" s="83"/>
      <c r="DC178" s="84"/>
    </row>
    <row r="179" spans="1:107" ht="12.75">
      <c r="A179" s="12"/>
      <c r="B179" s="13"/>
      <c r="C179" s="13"/>
      <c r="D179" s="56" t="s">
        <v>105</v>
      </c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13"/>
      <c r="BH179" s="79" t="s">
        <v>228</v>
      </c>
      <c r="BI179" s="80"/>
      <c r="BJ179" s="80"/>
      <c r="BK179" s="80"/>
      <c r="BL179" s="80"/>
      <c r="BM179" s="80"/>
      <c r="BN179" s="80"/>
      <c r="BO179" s="81"/>
      <c r="BP179" s="83">
        <v>600623</v>
      </c>
      <c r="BQ179" s="83"/>
      <c r="BR179" s="83"/>
      <c r="BS179" s="83"/>
      <c r="BT179" s="83"/>
      <c r="BU179" s="83"/>
      <c r="BV179" s="83"/>
      <c r="BW179" s="83"/>
      <c r="BX179" s="83"/>
      <c r="BY179" s="83"/>
      <c r="BZ179" s="83"/>
      <c r="CA179" s="83"/>
      <c r="CB179" s="83"/>
      <c r="CC179" s="83"/>
      <c r="CD179" s="83"/>
      <c r="CE179" s="83"/>
      <c r="CF179" s="83"/>
      <c r="CG179" s="83"/>
      <c r="CH179" s="83"/>
      <c r="CI179" s="84"/>
      <c r="CJ179" s="85">
        <f>'[5]пассив'!$AP$22</f>
        <v>700446</v>
      </c>
      <c r="CK179" s="83"/>
      <c r="CL179" s="83"/>
      <c r="CM179" s="83"/>
      <c r="CN179" s="83"/>
      <c r="CO179" s="83"/>
      <c r="CP179" s="83"/>
      <c r="CQ179" s="83"/>
      <c r="CR179" s="83"/>
      <c r="CS179" s="83"/>
      <c r="CT179" s="83"/>
      <c r="CU179" s="83"/>
      <c r="CV179" s="83"/>
      <c r="CW179" s="83"/>
      <c r="CX179" s="83"/>
      <c r="CY179" s="83"/>
      <c r="CZ179" s="83"/>
      <c r="DA179" s="83"/>
      <c r="DB179" s="83"/>
      <c r="DC179" s="84"/>
    </row>
    <row r="180" spans="1:107" ht="12.75">
      <c r="A180" s="12"/>
      <c r="B180" s="13"/>
      <c r="C180" s="13"/>
      <c r="D180" s="56" t="s">
        <v>106</v>
      </c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13"/>
      <c r="BH180" s="79" t="s">
        <v>229</v>
      </c>
      <c r="BI180" s="80"/>
      <c r="BJ180" s="80"/>
      <c r="BK180" s="80"/>
      <c r="BL180" s="80"/>
      <c r="BM180" s="80"/>
      <c r="BN180" s="80"/>
      <c r="BO180" s="81"/>
      <c r="BP180" s="83">
        <v>0</v>
      </c>
      <c r="BQ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H180" s="83"/>
      <c r="CI180" s="84"/>
      <c r="CJ180" s="85">
        <v>0</v>
      </c>
      <c r="CK180" s="83"/>
      <c r="CL180" s="83"/>
      <c r="CM180" s="83"/>
      <c r="CN180" s="83"/>
      <c r="CO180" s="83"/>
      <c r="CP180" s="83"/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4"/>
    </row>
    <row r="181" spans="1:107" ht="12.75">
      <c r="A181" s="12"/>
      <c r="B181" s="13"/>
      <c r="C181" s="13"/>
      <c r="D181" s="56" t="s">
        <v>99</v>
      </c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13"/>
      <c r="BH181" s="79" t="s">
        <v>230</v>
      </c>
      <c r="BI181" s="80"/>
      <c r="BJ181" s="80"/>
      <c r="BK181" s="80"/>
      <c r="BL181" s="80"/>
      <c r="BM181" s="80"/>
      <c r="BN181" s="80"/>
      <c r="BO181" s="81"/>
      <c r="BP181" s="83">
        <v>29547</v>
      </c>
      <c r="BQ181" s="83"/>
      <c r="BR181" s="83"/>
      <c r="BS181" s="83"/>
      <c r="BT181" s="83"/>
      <c r="BU181" s="83"/>
      <c r="BV181" s="83"/>
      <c r="BW181" s="83"/>
      <c r="BX181" s="83"/>
      <c r="BY181" s="83"/>
      <c r="BZ181" s="83"/>
      <c r="CA181" s="83"/>
      <c r="CB181" s="83"/>
      <c r="CC181" s="83"/>
      <c r="CD181" s="83"/>
      <c r="CE181" s="83"/>
      <c r="CF181" s="83"/>
      <c r="CG181" s="83"/>
      <c r="CH181" s="83"/>
      <c r="CI181" s="84"/>
      <c r="CJ181" s="85">
        <f>'[4]стр 620'!$E$50+'[4]стр 620'!$E$51+'[4]стр 620'!$E$52+'[4]стр 620'!$E$53+'[4]стр 620'!$E$54+'[4]стр 620'!$E$55</f>
        <v>25824</v>
      </c>
      <c r="CK181" s="83"/>
      <c r="CL181" s="83"/>
      <c r="CM181" s="83"/>
      <c r="CN181" s="83"/>
      <c r="CO181" s="83"/>
      <c r="CP181" s="83"/>
      <c r="CQ181" s="83"/>
      <c r="CR181" s="83"/>
      <c r="CS181" s="83"/>
      <c r="CT181" s="83"/>
      <c r="CU181" s="83"/>
      <c r="CV181" s="83"/>
      <c r="CW181" s="83"/>
      <c r="CX181" s="83"/>
      <c r="CY181" s="83"/>
      <c r="CZ181" s="83"/>
      <c r="DA181" s="83"/>
      <c r="DB181" s="83"/>
      <c r="DC181" s="84"/>
    </row>
    <row r="182" spans="1:107" ht="12.75">
      <c r="A182" s="12"/>
      <c r="B182" s="56" t="s">
        <v>100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13"/>
      <c r="BH182" s="79" t="s">
        <v>231</v>
      </c>
      <c r="BI182" s="80"/>
      <c r="BJ182" s="80"/>
      <c r="BK182" s="80"/>
      <c r="BL182" s="80"/>
      <c r="BM182" s="80"/>
      <c r="BN182" s="80"/>
      <c r="BO182" s="81"/>
      <c r="BP182" s="83">
        <v>0</v>
      </c>
      <c r="BQ182" s="83"/>
      <c r="BR182" s="83"/>
      <c r="BS182" s="83"/>
      <c r="BT182" s="83"/>
      <c r="BU182" s="83"/>
      <c r="BV182" s="83"/>
      <c r="BW182" s="83"/>
      <c r="BX182" s="83"/>
      <c r="BY182" s="83"/>
      <c r="BZ182" s="83"/>
      <c r="CA182" s="83"/>
      <c r="CB182" s="83"/>
      <c r="CC182" s="83"/>
      <c r="CD182" s="83"/>
      <c r="CE182" s="83"/>
      <c r="CF182" s="83"/>
      <c r="CG182" s="83"/>
      <c r="CH182" s="83"/>
      <c r="CI182" s="84"/>
      <c r="CJ182" s="85">
        <v>0</v>
      </c>
      <c r="CK182" s="83"/>
      <c r="CL182" s="83"/>
      <c r="CM182" s="83"/>
      <c r="CN182" s="83"/>
      <c r="CO182" s="83"/>
      <c r="CP182" s="83"/>
      <c r="CQ182" s="83"/>
      <c r="CR182" s="83"/>
      <c r="CS182" s="83"/>
      <c r="CT182" s="83"/>
      <c r="CU182" s="83"/>
      <c r="CV182" s="83"/>
      <c r="CW182" s="83"/>
      <c r="CX182" s="83"/>
      <c r="CY182" s="83"/>
      <c r="CZ182" s="83"/>
      <c r="DA182" s="83"/>
      <c r="DB182" s="83"/>
      <c r="DC182" s="84"/>
    </row>
    <row r="183" spans="1:107" ht="12.75">
      <c r="A183" s="10"/>
      <c r="B183" s="11"/>
      <c r="C183" s="11"/>
      <c r="D183" s="99" t="s">
        <v>24</v>
      </c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11"/>
      <c r="BH183" s="79" t="s">
        <v>232</v>
      </c>
      <c r="BI183" s="80"/>
      <c r="BJ183" s="80"/>
      <c r="BK183" s="80"/>
      <c r="BL183" s="80"/>
      <c r="BM183" s="80"/>
      <c r="BN183" s="80"/>
      <c r="BO183" s="81"/>
      <c r="BP183" s="82">
        <v>0</v>
      </c>
      <c r="BQ183" s="83"/>
      <c r="BR183" s="83"/>
      <c r="BS183" s="83"/>
      <c r="BT183" s="83"/>
      <c r="BU183" s="83"/>
      <c r="BV183" s="83"/>
      <c r="BW183" s="83"/>
      <c r="BX183" s="83"/>
      <c r="BY183" s="83"/>
      <c r="BZ183" s="83"/>
      <c r="CA183" s="83"/>
      <c r="CB183" s="83"/>
      <c r="CC183" s="83"/>
      <c r="CD183" s="83"/>
      <c r="CE183" s="83"/>
      <c r="CF183" s="83"/>
      <c r="CG183" s="83"/>
      <c r="CH183" s="83"/>
      <c r="CI183" s="84"/>
      <c r="CJ183" s="85">
        <v>0</v>
      </c>
      <c r="CK183" s="83"/>
      <c r="CL183" s="83"/>
      <c r="CM183" s="83"/>
      <c r="CN183" s="83"/>
      <c r="CO183" s="83"/>
      <c r="CP183" s="83"/>
      <c r="CQ183" s="83"/>
      <c r="CR183" s="83"/>
      <c r="CS183" s="83"/>
      <c r="CT183" s="83"/>
      <c r="CU183" s="83"/>
      <c r="CV183" s="83"/>
      <c r="CW183" s="83"/>
      <c r="CX183" s="83"/>
      <c r="CY183" s="83"/>
      <c r="CZ183" s="83"/>
      <c r="DA183" s="83"/>
      <c r="DB183" s="83"/>
      <c r="DC183" s="84"/>
    </row>
    <row r="184" spans="1:107" ht="12.75">
      <c r="A184" s="12"/>
      <c r="B184" s="13"/>
      <c r="C184" s="13"/>
      <c r="D184" s="56" t="s">
        <v>105</v>
      </c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13"/>
      <c r="BH184" s="79"/>
      <c r="BI184" s="80"/>
      <c r="BJ184" s="80"/>
      <c r="BK184" s="80"/>
      <c r="BL184" s="80"/>
      <c r="BM184" s="80"/>
      <c r="BN184" s="80"/>
      <c r="BO184" s="81"/>
      <c r="BP184" s="82"/>
      <c r="BQ184" s="83"/>
      <c r="BR184" s="83"/>
      <c r="BS184" s="83"/>
      <c r="BT184" s="83"/>
      <c r="BU184" s="83"/>
      <c r="BV184" s="83"/>
      <c r="BW184" s="83"/>
      <c r="BX184" s="83"/>
      <c r="BY184" s="83"/>
      <c r="BZ184" s="83"/>
      <c r="CA184" s="83"/>
      <c r="CB184" s="83"/>
      <c r="CC184" s="83"/>
      <c r="CD184" s="83"/>
      <c r="CE184" s="83"/>
      <c r="CF184" s="83"/>
      <c r="CG184" s="83"/>
      <c r="CH184" s="83"/>
      <c r="CI184" s="84"/>
      <c r="CJ184" s="85"/>
      <c r="CK184" s="83"/>
      <c r="CL184" s="83"/>
      <c r="CM184" s="83"/>
      <c r="CN184" s="83"/>
      <c r="CO184" s="83"/>
      <c r="CP184" s="83"/>
      <c r="CQ184" s="83"/>
      <c r="CR184" s="83"/>
      <c r="CS184" s="83"/>
      <c r="CT184" s="83"/>
      <c r="CU184" s="83"/>
      <c r="CV184" s="83"/>
      <c r="CW184" s="83"/>
      <c r="CX184" s="83"/>
      <c r="CY184" s="83"/>
      <c r="CZ184" s="83"/>
      <c r="DA184" s="83"/>
      <c r="DB184" s="83"/>
      <c r="DC184" s="84"/>
    </row>
    <row r="185" spans="1:107" ht="12.75">
      <c r="A185" s="12"/>
      <c r="B185" s="13"/>
      <c r="C185" s="13"/>
      <c r="D185" s="56" t="s">
        <v>106</v>
      </c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13"/>
      <c r="BH185" s="79" t="s">
        <v>233</v>
      </c>
      <c r="BI185" s="80"/>
      <c r="BJ185" s="80"/>
      <c r="BK185" s="80"/>
      <c r="BL185" s="80"/>
      <c r="BM185" s="80"/>
      <c r="BN185" s="80"/>
      <c r="BO185" s="81"/>
      <c r="BP185" s="82">
        <v>0</v>
      </c>
      <c r="BQ185" s="83"/>
      <c r="BR185" s="83"/>
      <c r="BS185" s="83"/>
      <c r="BT185" s="83"/>
      <c r="BU185" s="83"/>
      <c r="BV185" s="83"/>
      <c r="BW185" s="83"/>
      <c r="BX185" s="83"/>
      <c r="BY185" s="83"/>
      <c r="BZ185" s="83"/>
      <c r="CA185" s="83"/>
      <c r="CB185" s="83"/>
      <c r="CC185" s="83"/>
      <c r="CD185" s="83"/>
      <c r="CE185" s="83"/>
      <c r="CF185" s="83"/>
      <c r="CG185" s="83"/>
      <c r="CH185" s="83"/>
      <c r="CI185" s="84"/>
      <c r="CJ185" s="85">
        <v>0</v>
      </c>
      <c r="CK185" s="83"/>
      <c r="CL185" s="83"/>
      <c r="CM185" s="83"/>
      <c r="CN185" s="83"/>
      <c r="CO185" s="83"/>
      <c r="CP185" s="83"/>
      <c r="CQ185" s="83"/>
      <c r="CR185" s="83"/>
      <c r="CS185" s="83"/>
      <c r="CT185" s="83"/>
      <c r="CU185" s="83"/>
      <c r="CV185" s="83"/>
      <c r="CW185" s="83"/>
      <c r="CX185" s="83"/>
      <c r="CY185" s="83"/>
      <c r="CZ185" s="83"/>
      <c r="DA185" s="83"/>
      <c r="DB185" s="83"/>
      <c r="DC185" s="84"/>
    </row>
    <row r="186" spans="1:107" ht="12.75">
      <c r="A186" s="12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13"/>
      <c r="BH186" s="79" t="s">
        <v>234</v>
      </c>
      <c r="BI186" s="80"/>
      <c r="BJ186" s="80"/>
      <c r="BK186" s="80"/>
      <c r="BL186" s="80"/>
      <c r="BM186" s="80"/>
      <c r="BN186" s="80"/>
      <c r="BO186" s="81"/>
      <c r="BP186" s="82"/>
      <c r="BQ186" s="83"/>
      <c r="BR186" s="83"/>
      <c r="BS186" s="83"/>
      <c r="BT186" s="83"/>
      <c r="BU186" s="83"/>
      <c r="BV186" s="83"/>
      <c r="BW186" s="83"/>
      <c r="BX186" s="83"/>
      <c r="BY186" s="83"/>
      <c r="BZ186" s="83"/>
      <c r="CA186" s="83"/>
      <c r="CB186" s="83"/>
      <c r="CC186" s="83"/>
      <c r="CD186" s="83"/>
      <c r="CE186" s="83"/>
      <c r="CF186" s="83"/>
      <c r="CG186" s="83"/>
      <c r="CH186" s="83"/>
      <c r="CI186" s="84"/>
      <c r="CJ186" s="85">
        <v>0</v>
      </c>
      <c r="CK186" s="83"/>
      <c r="CL186" s="83"/>
      <c r="CM186" s="83"/>
      <c r="CN186" s="83"/>
      <c r="CO186" s="83"/>
      <c r="CP186" s="83"/>
      <c r="CQ186" s="83"/>
      <c r="CR186" s="83"/>
      <c r="CS186" s="83"/>
      <c r="CT186" s="83"/>
      <c r="CU186" s="83"/>
      <c r="CV186" s="83"/>
      <c r="CW186" s="83"/>
      <c r="CX186" s="83"/>
      <c r="CY186" s="83"/>
      <c r="CZ186" s="83"/>
      <c r="DA186" s="83"/>
      <c r="DB186" s="83"/>
      <c r="DC186" s="84"/>
    </row>
    <row r="187" spans="1:107" ht="12.75">
      <c r="A187" s="12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13"/>
      <c r="BH187" s="79" t="s">
        <v>235</v>
      </c>
      <c r="BI187" s="80"/>
      <c r="BJ187" s="80"/>
      <c r="BK187" s="80"/>
      <c r="BL187" s="80"/>
      <c r="BM187" s="80"/>
      <c r="BN187" s="80"/>
      <c r="BO187" s="81"/>
      <c r="BP187" s="82"/>
      <c r="BQ187" s="83"/>
      <c r="BR187" s="83"/>
      <c r="BS187" s="83"/>
      <c r="BT187" s="83"/>
      <c r="BU187" s="83"/>
      <c r="BV187" s="83"/>
      <c r="BW187" s="83"/>
      <c r="BX187" s="83"/>
      <c r="BY187" s="83"/>
      <c r="BZ187" s="83"/>
      <c r="CA187" s="83"/>
      <c r="CB187" s="83"/>
      <c r="CC187" s="83"/>
      <c r="CD187" s="83"/>
      <c r="CE187" s="83"/>
      <c r="CF187" s="83"/>
      <c r="CG187" s="83"/>
      <c r="CH187" s="83"/>
      <c r="CI187" s="84"/>
      <c r="CJ187" s="85">
        <v>0</v>
      </c>
      <c r="CK187" s="83"/>
      <c r="CL187" s="83"/>
      <c r="CM187" s="83"/>
      <c r="CN187" s="83"/>
      <c r="CO187" s="83"/>
      <c r="CP187" s="83"/>
      <c r="CQ187" s="83"/>
      <c r="CR187" s="83"/>
      <c r="CS187" s="83"/>
      <c r="CT187" s="83"/>
      <c r="CU187" s="83"/>
      <c r="CV187" s="83"/>
      <c r="CW187" s="83"/>
      <c r="CX187" s="83"/>
      <c r="CY187" s="83"/>
      <c r="CZ187" s="83"/>
      <c r="DA187" s="83"/>
      <c r="DB187" s="83"/>
      <c r="DC187" s="84"/>
    </row>
    <row r="188" spans="1:107" ht="13.5" thickBot="1">
      <c r="A188" s="12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13"/>
      <c r="BH188" s="149"/>
      <c r="BI188" s="150"/>
      <c r="BJ188" s="150"/>
      <c r="BK188" s="150"/>
      <c r="BL188" s="150"/>
      <c r="BM188" s="150"/>
      <c r="BN188" s="150"/>
      <c r="BO188" s="151"/>
      <c r="BP188" s="152"/>
      <c r="BQ188" s="153"/>
      <c r="BR188" s="153"/>
      <c r="BS188" s="153"/>
      <c r="BT188" s="153"/>
      <c r="BU188" s="153"/>
      <c r="BV188" s="153"/>
      <c r="BW188" s="153"/>
      <c r="BX188" s="153"/>
      <c r="BY188" s="153"/>
      <c r="BZ188" s="153"/>
      <c r="CA188" s="153"/>
      <c r="CB188" s="153"/>
      <c r="CC188" s="153"/>
      <c r="CD188" s="153"/>
      <c r="CE188" s="153"/>
      <c r="CF188" s="153"/>
      <c r="CG188" s="153"/>
      <c r="CH188" s="153"/>
      <c r="CI188" s="154"/>
      <c r="CJ188" s="155">
        <v>0</v>
      </c>
      <c r="CK188" s="153"/>
      <c r="CL188" s="153"/>
      <c r="CM188" s="153"/>
      <c r="CN188" s="153"/>
      <c r="CO188" s="153"/>
      <c r="CP188" s="153"/>
      <c r="CQ188" s="153"/>
      <c r="CR188" s="153"/>
      <c r="CS188" s="153"/>
      <c r="CT188" s="153"/>
      <c r="CU188" s="153"/>
      <c r="CV188" s="153"/>
      <c r="CW188" s="153"/>
      <c r="CX188" s="153"/>
      <c r="CY188" s="153"/>
      <c r="CZ188" s="153"/>
      <c r="DA188" s="153"/>
      <c r="DB188" s="153"/>
      <c r="DC188" s="154"/>
    </row>
    <row r="189" spans="1:107" ht="13.5" thickBot="1">
      <c r="A189" s="12"/>
      <c r="B189" s="56" t="s">
        <v>47</v>
      </c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13"/>
      <c r="BH189" s="142"/>
      <c r="BI189" s="143"/>
      <c r="BJ189" s="143"/>
      <c r="BK189" s="143"/>
      <c r="BL189" s="143"/>
      <c r="BM189" s="143"/>
      <c r="BN189" s="143"/>
      <c r="BO189" s="144"/>
      <c r="BP189" s="145">
        <f>BP182+BP173</f>
        <v>1050302</v>
      </c>
      <c r="BQ189" s="146"/>
      <c r="BR189" s="146"/>
      <c r="BS189" s="146"/>
      <c r="BT189" s="146"/>
      <c r="BU189" s="146"/>
      <c r="BV189" s="146"/>
      <c r="BW189" s="146"/>
      <c r="BX189" s="146"/>
      <c r="BY189" s="146"/>
      <c r="BZ189" s="146"/>
      <c r="CA189" s="146"/>
      <c r="CB189" s="146"/>
      <c r="CC189" s="146"/>
      <c r="CD189" s="146"/>
      <c r="CE189" s="146"/>
      <c r="CF189" s="146"/>
      <c r="CG189" s="146"/>
      <c r="CH189" s="146"/>
      <c r="CI189" s="147"/>
      <c r="CJ189" s="148">
        <f>CJ173+CJ182</f>
        <v>1360882</v>
      </c>
      <c r="CK189" s="146"/>
      <c r="CL189" s="146"/>
      <c r="CM189" s="146"/>
      <c r="CN189" s="146"/>
      <c r="CO189" s="146"/>
      <c r="CP189" s="146"/>
      <c r="CQ189" s="146"/>
      <c r="CR189" s="146"/>
      <c r="CS189" s="146"/>
      <c r="CT189" s="146"/>
      <c r="CU189" s="146"/>
      <c r="CV189" s="146"/>
      <c r="CW189" s="146"/>
      <c r="CX189" s="146"/>
      <c r="CY189" s="146"/>
      <c r="CZ189" s="146"/>
      <c r="DA189" s="146"/>
      <c r="DB189" s="146"/>
      <c r="DC189" s="147"/>
    </row>
    <row r="190" ht="8.25" customHeight="1"/>
    <row r="191" spans="1:107" s="7" customFormat="1" ht="15.75" customHeight="1">
      <c r="A191" s="72" t="s">
        <v>107</v>
      </c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  <c r="BD191" s="72"/>
      <c r="BE191" s="72"/>
      <c r="BF191" s="72"/>
      <c r="BG191" s="72"/>
      <c r="BH191" s="72"/>
      <c r="BI191" s="72"/>
      <c r="BJ191" s="72"/>
      <c r="BK191" s="72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/>
      <c r="BV191" s="72"/>
      <c r="BW191" s="72"/>
      <c r="BX191" s="72"/>
      <c r="BY191" s="72"/>
      <c r="BZ191" s="72"/>
      <c r="CA191" s="72"/>
      <c r="CB191" s="72"/>
      <c r="CC191" s="72"/>
      <c r="CD191" s="72"/>
      <c r="CE191" s="72"/>
      <c r="CF191" s="72"/>
      <c r="CG191" s="72"/>
      <c r="CH191" s="72"/>
      <c r="CI191" s="72"/>
      <c r="CJ191" s="72"/>
      <c r="CK191" s="72"/>
      <c r="CL191" s="72"/>
      <c r="CM191" s="72"/>
      <c r="CN191" s="72"/>
      <c r="CO191" s="72"/>
      <c r="CP191" s="72"/>
      <c r="CQ191" s="72"/>
      <c r="CR191" s="72"/>
      <c r="CS191" s="72"/>
      <c r="CT191" s="72"/>
      <c r="CU191" s="72"/>
      <c r="CV191" s="72"/>
      <c r="CW191" s="72"/>
      <c r="CX191" s="72"/>
      <c r="CY191" s="72"/>
      <c r="CZ191" s="72"/>
      <c r="DA191" s="72"/>
      <c r="DB191" s="72"/>
      <c r="DC191" s="72"/>
    </row>
    <row r="192" spans="1:107" ht="12.75">
      <c r="A192" s="114" t="s">
        <v>16</v>
      </c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/>
      <c r="AP192" s="115"/>
      <c r="AQ192" s="115"/>
      <c r="AR192" s="115"/>
      <c r="AS192" s="115"/>
      <c r="AT192" s="115"/>
      <c r="AU192" s="115"/>
      <c r="AV192" s="115"/>
      <c r="AW192" s="115"/>
      <c r="AX192" s="115"/>
      <c r="AY192" s="115"/>
      <c r="AZ192" s="115"/>
      <c r="BA192" s="115"/>
      <c r="BB192" s="115"/>
      <c r="BC192" s="115"/>
      <c r="BD192" s="115"/>
      <c r="BE192" s="115"/>
      <c r="BF192" s="115"/>
      <c r="BG192" s="115"/>
      <c r="BH192" s="115"/>
      <c r="BI192" s="115"/>
      <c r="BJ192" s="115"/>
      <c r="BK192" s="115"/>
      <c r="BL192" s="115"/>
      <c r="BM192" s="115"/>
      <c r="BN192" s="115"/>
      <c r="BO192" s="116"/>
      <c r="BP192" s="60" t="s">
        <v>108</v>
      </c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2"/>
      <c r="CJ192" s="60" t="s">
        <v>109</v>
      </c>
      <c r="CK192" s="61"/>
      <c r="CL192" s="61"/>
      <c r="CM192" s="61"/>
      <c r="CN192" s="61"/>
      <c r="CO192" s="61"/>
      <c r="CP192" s="61"/>
      <c r="CQ192" s="61"/>
      <c r="CR192" s="61"/>
      <c r="CS192" s="61"/>
      <c r="CT192" s="61"/>
      <c r="CU192" s="61"/>
      <c r="CV192" s="61"/>
      <c r="CW192" s="61"/>
      <c r="CX192" s="61"/>
      <c r="CY192" s="61"/>
      <c r="CZ192" s="61"/>
      <c r="DA192" s="61"/>
      <c r="DB192" s="61"/>
      <c r="DC192" s="62"/>
    </row>
    <row r="193" spans="1:107" ht="12.75">
      <c r="A193" s="114" t="s">
        <v>21</v>
      </c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5"/>
      <c r="AX193" s="115"/>
      <c r="AY193" s="115"/>
      <c r="AZ193" s="115"/>
      <c r="BA193" s="115"/>
      <c r="BB193" s="115"/>
      <c r="BC193" s="115"/>
      <c r="BD193" s="115"/>
      <c r="BE193" s="115"/>
      <c r="BF193" s="115"/>
      <c r="BG193" s="116"/>
      <c r="BH193" s="114" t="s">
        <v>22</v>
      </c>
      <c r="BI193" s="115"/>
      <c r="BJ193" s="115"/>
      <c r="BK193" s="115"/>
      <c r="BL193" s="115"/>
      <c r="BM193" s="115"/>
      <c r="BN193" s="115"/>
      <c r="BO193" s="116"/>
      <c r="BP193" s="76"/>
      <c r="BQ193" s="77"/>
      <c r="BR193" s="77"/>
      <c r="BS193" s="77"/>
      <c r="BT193" s="77"/>
      <c r="BU193" s="77"/>
      <c r="BV193" s="77"/>
      <c r="BW193" s="77"/>
      <c r="BX193" s="77"/>
      <c r="BY193" s="77"/>
      <c r="BZ193" s="77"/>
      <c r="CA193" s="77"/>
      <c r="CB193" s="77"/>
      <c r="CC193" s="77"/>
      <c r="CD193" s="77"/>
      <c r="CE193" s="77"/>
      <c r="CF193" s="77"/>
      <c r="CG193" s="77"/>
      <c r="CH193" s="77"/>
      <c r="CI193" s="78"/>
      <c r="CJ193" s="76"/>
      <c r="CK193" s="77"/>
      <c r="CL193" s="77"/>
      <c r="CM193" s="77"/>
      <c r="CN193" s="77"/>
      <c r="CO193" s="77"/>
      <c r="CP193" s="77"/>
      <c r="CQ193" s="77"/>
      <c r="CR193" s="77"/>
      <c r="CS193" s="77"/>
      <c r="CT193" s="77"/>
      <c r="CU193" s="77"/>
      <c r="CV193" s="77"/>
      <c r="CW193" s="77"/>
      <c r="CX193" s="77"/>
      <c r="CY193" s="77"/>
      <c r="CZ193" s="77"/>
      <c r="DA193" s="77"/>
      <c r="DB193" s="77"/>
      <c r="DC193" s="78"/>
    </row>
    <row r="194" spans="1:107" ht="13.5" thickBot="1">
      <c r="A194" s="114">
        <v>1</v>
      </c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  <c r="AP194" s="115"/>
      <c r="AQ194" s="115"/>
      <c r="AR194" s="115"/>
      <c r="AS194" s="115"/>
      <c r="AT194" s="115"/>
      <c r="AU194" s="115"/>
      <c r="AV194" s="115"/>
      <c r="AW194" s="115"/>
      <c r="AX194" s="115"/>
      <c r="AY194" s="115"/>
      <c r="AZ194" s="115"/>
      <c r="BA194" s="115"/>
      <c r="BB194" s="115"/>
      <c r="BC194" s="115"/>
      <c r="BD194" s="115"/>
      <c r="BE194" s="115"/>
      <c r="BF194" s="115"/>
      <c r="BG194" s="116"/>
      <c r="BH194" s="57">
        <v>2</v>
      </c>
      <c r="BI194" s="58"/>
      <c r="BJ194" s="58"/>
      <c r="BK194" s="58"/>
      <c r="BL194" s="58"/>
      <c r="BM194" s="58"/>
      <c r="BN194" s="58"/>
      <c r="BO194" s="59"/>
      <c r="BP194" s="57">
        <v>3</v>
      </c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9"/>
      <c r="CJ194" s="57">
        <v>4</v>
      </c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9"/>
    </row>
    <row r="195" spans="1:107" ht="12.75">
      <c r="A195" s="15"/>
      <c r="B195" s="140" t="s">
        <v>110</v>
      </c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  <c r="AA195" s="140"/>
      <c r="AB195" s="140"/>
      <c r="AC195" s="140"/>
      <c r="AD195" s="140"/>
      <c r="AE195" s="140"/>
      <c r="AF195" s="140"/>
      <c r="AG195" s="140"/>
      <c r="AH195" s="140"/>
      <c r="AI195" s="140"/>
      <c r="AJ195" s="140"/>
      <c r="AK195" s="140"/>
      <c r="AL195" s="140"/>
      <c r="AM195" s="140"/>
      <c r="AN195" s="140"/>
      <c r="AO195" s="140"/>
      <c r="AP195" s="140"/>
      <c r="AQ195" s="140"/>
      <c r="AR195" s="140"/>
      <c r="AS195" s="140"/>
      <c r="AT195" s="140"/>
      <c r="AU195" s="140"/>
      <c r="AV195" s="140"/>
      <c r="AW195" s="140"/>
      <c r="AX195" s="140"/>
      <c r="AY195" s="140"/>
      <c r="AZ195" s="140"/>
      <c r="BA195" s="140"/>
      <c r="BB195" s="140"/>
      <c r="BC195" s="140"/>
      <c r="BD195" s="140"/>
      <c r="BE195" s="140"/>
      <c r="BF195" s="140"/>
      <c r="BG195" s="16"/>
      <c r="BH195" s="110" t="s">
        <v>178</v>
      </c>
      <c r="BI195" s="111"/>
      <c r="BJ195" s="111"/>
      <c r="BK195" s="111"/>
      <c r="BL195" s="111"/>
      <c r="BM195" s="111"/>
      <c r="BN195" s="111"/>
      <c r="BO195" s="112"/>
      <c r="BP195" s="63">
        <f>39972+512810+7952+1+16943+57231+378+1447298+4+780+3569+567+18329+8375+222+152+122114+962+4880+1186+12+3+387+272+7+303+4+192+172+1017+8+80268+502+165+409+396+529+1834+296+158+1+312+94+23+1500+3589+611+28+2219-12+2+878+142+82+634</f>
        <v>2340762</v>
      </c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113"/>
      <c r="CJ195" s="63">
        <v>2018780</v>
      </c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113"/>
    </row>
    <row r="196" spans="1:107" ht="12.75">
      <c r="A196" s="15"/>
      <c r="B196" s="140" t="s">
        <v>111</v>
      </c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140"/>
      <c r="AB196" s="140"/>
      <c r="AC196" s="140"/>
      <c r="AD196" s="140"/>
      <c r="AE196" s="140"/>
      <c r="AF196" s="140"/>
      <c r="AG196" s="140"/>
      <c r="AH196" s="140"/>
      <c r="AI196" s="140"/>
      <c r="AJ196" s="140"/>
      <c r="AK196" s="140"/>
      <c r="AL196" s="140"/>
      <c r="AM196" s="140"/>
      <c r="AN196" s="140"/>
      <c r="AO196" s="140"/>
      <c r="AP196" s="140"/>
      <c r="AQ196" s="140"/>
      <c r="AR196" s="140"/>
      <c r="AS196" s="140"/>
      <c r="AT196" s="140"/>
      <c r="AU196" s="140"/>
      <c r="AV196" s="140"/>
      <c r="AW196" s="140"/>
      <c r="AX196" s="140"/>
      <c r="AY196" s="140"/>
      <c r="AZ196" s="140"/>
      <c r="BA196" s="140"/>
      <c r="BB196" s="140"/>
      <c r="BC196" s="140"/>
      <c r="BD196" s="140"/>
      <c r="BE196" s="140"/>
      <c r="BF196" s="140"/>
      <c r="BG196" s="16"/>
      <c r="BH196" s="79" t="s">
        <v>179</v>
      </c>
      <c r="BI196" s="80"/>
      <c r="BJ196" s="80"/>
      <c r="BK196" s="80"/>
      <c r="BL196" s="80"/>
      <c r="BM196" s="80"/>
      <c r="BN196" s="80"/>
      <c r="BO196" s="81"/>
      <c r="BP196" s="42">
        <f>9200+116018+5100+158872+23820+12153+79758+2867</f>
        <v>407788</v>
      </c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141"/>
      <c r="CJ196" s="42">
        <v>435432</v>
      </c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141"/>
    </row>
    <row r="197" spans="1:107" ht="12.75">
      <c r="A197" s="15"/>
      <c r="B197" s="140" t="s">
        <v>136</v>
      </c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  <c r="AB197" s="140"/>
      <c r="AC197" s="140"/>
      <c r="AD197" s="140"/>
      <c r="AE197" s="140"/>
      <c r="AF197" s="140"/>
      <c r="AG197" s="140"/>
      <c r="AH197" s="140"/>
      <c r="AI197" s="140"/>
      <c r="AJ197" s="140"/>
      <c r="AK197" s="140"/>
      <c r="AL197" s="140"/>
      <c r="AM197" s="140"/>
      <c r="AN197" s="140"/>
      <c r="AO197" s="140"/>
      <c r="AP197" s="140"/>
      <c r="AQ197" s="140"/>
      <c r="AR197" s="140"/>
      <c r="AS197" s="140"/>
      <c r="AT197" s="140"/>
      <c r="AU197" s="140"/>
      <c r="AV197" s="140"/>
      <c r="AW197" s="140"/>
      <c r="AX197" s="140"/>
      <c r="AY197" s="140"/>
      <c r="AZ197" s="140"/>
      <c r="BA197" s="140"/>
      <c r="BB197" s="140"/>
      <c r="BC197" s="140"/>
      <c r="BD197" s="140"/>
      <c r="BE197" s="140"/>
      <c r="BF197" s="140"/>
      <c r="BG197" s="16"/>
      <c r="BH197" s="79" t="s">
        <v>180</v>
      </c>
      <c r="BI197" s="80"/>
      <c r="BJ197" s="80"/>
      <c r="BK197" s="80"/>
      <c r="BL197" s="80"/>
      <c r="BM197" s="80"/>
      <c r="BN197" s="80"/>
      <c r="BO197" s="81"/>
      <c r="BP197" s="42">
        <f>2362+30119+1314+25699+6213+3148+20825+712</f>
        <v>90392</v>
      </c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141"/>
      <c r="CJ197" s="42">
        <v>96725</v>
      </c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141"/>
    </row>
    <row r="198" spans="1:107" ht="12.75">
      <c r="A198" s="15"/>
      <c r="B198" s="140" t="s">
        <v>112</v>
      </c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140"/>
      <c r="AA198" s="140"/>
      <c r="AB198" s="140"/>
      <c r="AC198" s="140"/>
      <c r="AD198" s="140"/>
      <c r="AE198" s="140"/>
      <c r="AF198" s="140"/>
      <c r="AG198" s="140"/>
      <c r="AH198" s="140"/>
      <c r="AI198" s="140"/>
      <c r="AJ198" s="140"/>
      <c r="AK198" s="140"/>
      <c r="AL198" s="140"/>
      <c r="AM198" s="140"/>
      <c r="AN198" s="140"/>
      <c r="AO198" s="140"/>
      <c r="AP198" s="140"/>
      <c r="AQ198" s="140"/>
      <c r="AR198" s="140"/>
      <c r="AS198" s="140"/>
      <c r="AT198" s="140"/>
      <c r="AU198" s="140"/>
      <c r="AV198" s="140"/>
      <c r="AW198" s="140"/>
      <c r="AX198" s="140"/>
      <c r="AY198" s="140"/>
      <c r="AZ198" s="140"/>
      <c r="BA198" s="140"/>
      <c r="BB198" s="140"/>
      <c r="BC198" s="140"/>
      <c r="BD198" s="140"/>
      <c r="BE198" s="140"/>
      <c r="BF198" s="140"/>
      <c r="BG198" s="16"/>
      <c r="BH198" s="79" t="s">
        <v>181</v>
      </c>
      <c r="BI198" s="80"/>
      <c r="BJ198" s="80"/>
      <c r="BK198" s="80"/>
      <c r="BL198" s="80"/>
      <c r="BM198" s="80"/>
      <c r="BN198" s="80"/>
      <c r="BO198" s="81"/>
      <c r="BP198" s="42">
        <f>83356+5+7595+6114</f>
        <v>97070</v>
      </c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141"/>
      <c r="CJ198" s="42">
        <v>77812</v>
      </c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141"/>
    </row>
    <row r="199" spans="1:107" ht="12.75">
      <c r="A199" s="15"/>
      <c r="B199" s="140" t="s">
        <v>113</v>
      </c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  <c r="AB199" s="140"/>
      <c r="AC199" s="140"/>
      <c r="AD199" s="140"/>
      <c r="AE199" s="140"/>
      <c r="AF199" s="140"/>
      <c r="AG199" s="140"/>
      <c r="AH199" s="140"/>
      <c r="AI199" s="140"/>
      <c r="AJ199" s="140"/>
      <c r="AK199" s="140"/>
      <c r="AL199" s="140"/>
      <c r="AM199" s="140"/>
      <c r="AN199" s="140"/>
      <c r="AO199" s="140"/>
      <c r="AP199" s="140"/>
      <c r="AQ199" s="140"/>
      <c r="AR199" s="140"/>
      <c r="AS199" s="140"/>
      <c r="AT199" s="140"/>
      <c r="AU199" s="140"/>
      <c r="AV199" s="140"/>
      <c r="AW199" s="140"/>
      <c r="AX199" s="140"/>
      <c r="AY199" s="140"/>
      <c r="AZ199" s="140"/>
      <c r="BA199" s="140"/>
      <c r="BB199" s="140"/>
      <c r="BC199" s="140"/>
      <c r="BD199" s="140"/>
      <c r="BE199" s="140"/>
      <c r="BF199" s="140"/>
      <c r="BG199" s="16"/>
      <c r="BH199" s="79" t="s">
        <v>182</v>
      </c>
      <c r="BI199" s="80"/>
      <c r="BJ199" s="80"/>
      <c r="BK199" s="80"/>
      <c r="BL199" s="80"/>
      <c r="BM199" s="80"/>
      <c r="BN199" s="80"/>
      <c r="BO199" s="81"/>
      <c r="BP199" s="42">
        <f>3408493-BP195-BP196-BP197-BP198</f>
        <v>472481</v>
      </c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141"/>
      <c r="CJ199" s="42">
        <v>469629</v>
      </c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141"/>
    </row>
    <row r="200" spans="1:107" ht="12.75">
      <c r="A200" s="15"/>
      <c r="B200" s="140" t="s">
        <v>114</v>
      </c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0"/>
      <c r="AA200" s="140"/>
      <c r="AB200" s="140"/>
      <c r="AC200" s="140"/>
      <c r="AD200" s="140"/>
      <c r="AE200" s="140"/>
      <c r="AF200" s="140"/>
      <c r="AG200" s="140"/>
      <c r="AH200" s="140"/>
      <c r="AI200" s="140"/>
      <c r="AJ200" s="140"/>
      <c r="AK200" s="140"/>
      <c r="AL200" s="140"/>
      <c r="AM200" s="140"/>
      <c r="AN200" s="140"/>
      <c r="AO200" s="140"/>
      <c r="AP200" s="140"/>
      <c r="AQ200" s="140"/>
      <c r="AR200" s="140"/>
      <c r="AS200" s="140"/>
      <c r="AT200" s="140"/>
      <c r="AU200" s="140"/>
      <c r="AV200" s="140"/>
      <c r="AW200" s="140"/>
      <c r="AX200" s="140"/>
      <c r="AY200" s="140"/>
      <c r="AZ200" s="140"/>
      <c r="BA200" s="140"/>
      <c r="BB200" s="140"/>
      <c r="BC200" s="140"/>
      <c r="BD200" s="140"/>
      <c r="BE200" s="140"/>
      <c r="BF200" s="140"/>
      <c r="BG200" s="16"/>
      <c r="BH200" s="79" t="s">
        <v>183</v>
      </c>
      <c r="BI200" s="80"/>
      <c r="BJ200" s="80"/>
      <c r="BK200" s="80"/>
      <c r="BL200" s="80"/>
      <c r="BM200" s="80"/>
      <c r="BN200" s="80"/>
      <c r="BO200" s="81"/>
      <c r="BP200" s="42">
        <f>BP195+BP196+BP197+BP198+BP199</f>
        <v>3408493</v>
      </c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141"/>
      <c r="CJ200" s="42">
        <f>CJ195+CJ196+CJ197+CJ198+CJ199</f>
        <v>3098378</v>
      </c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141"/>
    </row>
    <row r="201" spans="1:107" ht="12.75">
      <c r="A201" s="10"/>
      <c r="B201" s="99" t="s">
        <v>115</v>
      </c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9"/>
      <c r="BA201" s="99"/>
      <c r="BB201" s="99"/>
      <c r="BC201" s="99"/>
      <c r="BD201" s="99"/>
      <c r="BE201" s="99"/>
      <c r="BF201" s="99"/>
      <c r="BG201" s="11"/>
      <c r="BH201" s="93" t="s">
        <v>184</v>
      </c>
      <c r="BI201" s="94"/>
      <c r="BJ201" s="94"/>
      <c r="BK201" s="94"/>
      <c r="BL201" s="94"/>
      <c r="BM201" s="94"/>
      <c r="BN201" s="94"/>
      <c r="BO201" s="95"/>
      <c r="BP201" s="46">
        <v>0</v>
      </c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109"/>
      <c r="CJ201" s="46">
        <v>-3420</v>
      </c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109"/>
    </row>
    <row r="202" spans="1:107" ht="12.75">
      <c r="A202" s="12"/>
      <c r="B202" s="13"/>
      <c r="C202" s="13"/>
      <c r="D202" s="56" t="s">
        <v>116</v>
      </c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13"/>
      <c r="BH202" s="96"/>
      <c r="BI202" s="97"/>
      <c r="BJ202" s="97"/>
      <c r="BK202" s="97"/>
      <c r="BL202" s="97"/>
      <c r="BM202" s="97"/>
      <c r="BN202" s="97"/>
      <c r="BO202" s="98"/>
      <c r="BP202" s="43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102"/>
      <c r="CJ202" s="43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102"/>
    </row>
    <row r="203" spans="1:107" ht="12.75">
      <c r="A203" s="12"/>
      <c r="B203" s="13"/>
      <c r="C203" s="13"/>
      <c r="D203" s="56" t="s">
        <v>117</v>
      </c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13"/>
      <c r="BH203" s="96" t="s">
        <v>185</v>
      </c>
      <c r="BI203" s="97"/>
      <c r="BJ203" s="97"/>
      <c r="BK203" s="97"/>
      <c r="BL203" s="97"/>
      <c r="BM203" s="97"/>
      <c r="BN203" s="97"/>
      <c r="BO203" s="98"/>
      <c r="BP203" s="43">
        <f>'[5]актив'!$AP$41-'[5]актив'!$AG$41</f>
        <v>5775</v>
      </c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102"/>
      <c r="CJ203" s="43">
        <v>8559</v>
      </c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102"/>
    </row>
    <row r="204" spans="1:107" ht="14.25" customHeight="1" thickBot="1">
      <c r="A204" s="12"/>
      <c r="B204" s="13"/>
      <c r="C204" s="13"/>
      <c r="D204" s="139" t="s">
        <v>118</v>
      </c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139"/>
      <c r="V204" s="139"/>
      <c r="W204" s="139"/>
      <c r="X204" s="139"/>
      <c r="Y204" s="139"/>
      <c r="Z204" s="139"/>
      <c r="AA204" s="139"/>
      <c r="AB204" s="139"/>
      <c r="AC204" s="139"/>
      <c r="AD204" s="139"/>
      <c r="AE204" s="139"/>
      <c r="AF204" s="139"/>
      <c r="AG204" s="139"/>
      <c r="AH204" s="139"/>
      <c r="AI204" s="139"/>
      <c r="AJ204" s="139"/>
      <c r="AK204" s="139"/>
      <c r="AL204" s="139"/>
      <c r="AM204" s="139"/>
      <c r="AN204" s="139"/>
      <c r="AO204" s="139"/>
      <c r="AP204" s="139"/>
      <c r="AQ204" s="139"/>
      <c r="AR204" s="139"/>
      <c r="AS204" s="139"/>
      <c r="AT204" s="139"/>
      <c r="AU204" s="139"/>
      <c r="AV204" s="139"/>
      <c r="AW204" s="139"/>
      <c r="AX204" s="139"/>
      <c r="AY204" s="139"/>
      <c r="AZ204" s="139"/>
      <c r="BA204" s="139"/>
      <c r="BB204" s="139"/>
      <c r="BC204" s="139"/>
      <c r="BD204" s="139"/>
      <c r="BE204" s="139"/>
      <c r="BF204" s="139"/>
      <c r="BG204" s="13"/>
      <c r="BH204" s="89" t="s">
        <v>186</v>
      </c>
      <c r="BI204" s="90"/>
      <c r="BJ204" s="90"/>
      <c r="BK204" s="90"/>
      <c r="BL204" s="90"/>
      <c r="BM204" s="90"/>
      <c r="BN204" s="90"/>
      <c r="BO204" s="91"/>
      <c r="BP204" s="132">
        <v>0</v>
      </c>
      <c r="BQ204" s="133"/>
      <c r="BR204" s="133"/>
      <c r="BS204" s="133"/>
      <c r="BT204" s="133"/>
      <c r="BU204" s="133"/>
      <c r="BV204" s="133"/>
      <c r="BW204" s="133"/>
      <c r="BX204" s="133"/>
      <c r="BY204" s="133"/>
      <c r="BZ204" s="133"/>
      <c r="CA204" s="133"/>
      <c r="CB204" s="133"/>
      <c r="CC204" s="133"/>
      <c r="CD204" s="133"/>
      <c r="CE204" s="133"/>
      <c r="CF204" s="133"/>
      <c r="CG204" s="133"/>
      <c r="CH204" s="133"/>
      <c r="CI204" s="134"/>
      <c r="CJ204" s="132">
        <v>0</v>
      </c>
      <c r="CK204" s="133"/>
      <c r="CL204" s="133"/>
      <c r="CM204" s="133"/>
      <c r="CN204" s="133"/>
      <c r="CO204" s="133"/>
      <c r="CP204" s="133"/>
      <c r="CQ204" s="133"/>
      <c r="CR204" s="133"/>
      <c r="CS204" s="133"/>
      <c r="CT204" s="133"/>
      <c r="CU204" s="133"/>
      <c r="CV204" s="133"/>
      <c r="CW204" s="133"/>
      <c r="CX204" s="133"/>
      <c r="CY204" s="133"/>
      <c r="CZ204" s="133"/>
      <c r="DA204" s="133"/>
      <c r="DB204" s="133"/>
      <c r="DC204" s="134"/>
    </row>
    <row r="206" ht="12.75">
      <c r="DC206" s="5" t="s">
        <v>119</v>
      </c>
    </row>
    <row r="207" spans="1:107" s="7" customFormat="1" ht="15.75" customHeight="1">
      <c r="A207" s="72" t="s">
        <v>120</v>
      </c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  <c r="BB207" s="72"/>
      <c r="BC207" s="72"/>
      <c r="BD207" s="72"/>
      <c r="BE207" s="72"/>
      <c r="BF207" s="72"/>
      <c r="BG207" s="72"/>
      <c r="BH207" s="72"/>
      <c r="BI207" s="72"/>
      <c r="BJ207" s="72"/>
      <c r="BK207" s="72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/>
      <c r="BV207" s="72"/>
      <c r="BW207" s="72"/>
      <c r="BX207" s="72"/>
      <c r="BY207" s="72"/>
      <c r="BZ207" s="72"/>
      <c r="CA207" s="72"/>
      <c r="CB207" s="72"/>
      <c r="CC207" s="72"/>
      <c r="CD207" s="72"/>
      <c r="CE207" s="72"/>
      <c r="CF207" s="72"/>
      <c r="CG207" s="72"/>
      <c r="CH207" s="72"/>
      <c r="CI207" s="72"/>
      <c r="CJ207" s="72"/>
      <c r="CK207" s="72"/>
      <c r="CL207" s="72"/>
      <c r="CM207" s="72"/>
      <c r="CN207" s="72"/>
      <c r="CO207" s="72"/>
      <c r="CP207" s="72"/>
      <c r="CQ207" s="72"/>
      <c r="CR207" s="72"/>
      <c r="CS207" s="72"/>
      <c r="CT207" s="72"/>
      <c r="CU207" s="72"/>
      <c r="CV207" s="72"/>
      <c r="CW207" s="72"/>
      <c r="CX207" s="72"/>
      <c r="CY207" s="72"/>
      <c r="CZ207" s="72"/>
      <c r="DA207" s="72"/>
      <c r="DB207" s="72"/>
      <c r="DC207" s="72"/>
    </row>
    <row r="208" spans="1:107" ht="12.75">
      <c r="A208" s="114" t="s">
        <v>16</v>
      </c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F208" s="115"/>
      <c r="AG208" s="115"/>
      <c r="AH208" s="115"/>
      <c r="AI208" s="115"/>
      <c r="AJ208" s="115"/>
      <c r="AK208" s="115"/>
      <c r="AL208" s="115"/>
      <c r="AM208" s="115"/>
      <c r="AN208" s="115"/>
      <c r="AO208" s="115"/>
      <c r="AP208" s="115"/>
      <c r="AQ208" s="115"/>
      <c r="AR208" s="115"/>
      <c r="AS208" s="115"/>
      <c r="AT208" s="115"/>
      <c r="AU208" s="115"/>
      <c r="AV208" s="115"/>
      <c r="AW208" s="115"/>
      <c r="AX208" s="115"/>
      <c r="AY208" s="115"/>
      <c r="AZ208" s="115"/>
      <c r="BA208" s="115"/>
      <c r="BB208" s="115"/>
      <c r="BC208" s="115"/>
      <c r="BD208" s="115"/>
      <c r="BE208" s="115"/>
      <c r="BF208" s="115"/>
      <c r="BG208" s="115"/>
      <c r="BH208" s="115"/>
      <c r="BI208" s="115"/>
      <c r="BJ208" s="115"/>
      <c r="BK208" s="115"/>
      <c r="BL208" s="115"/>
      <c r="BM208" s="115"/>
      <c r="BN208" s="115"/>
      <c r="BO208" s="116"/>
      <c r="BP208" s="117" t="s">
        <v>74</v>
      </c>
      <c r="BQ208" s="118"/>
      <c r="BR208" s="118"/>
      <c r="BS208" s="118"/>
      <c r="BT208" s="118"/>
      <c r="BU208" s="118"/>
      <c r="BV208" s="118"/>
      <c r="BW208" s="118"/>
      <c r="BX208" s="118"/>
      <c r="BY208" s="118"/>
      <c r="BZ208" s="118"/>
      <c r="CA208" s="118"/>
      <c r="CB208" s="118"/>
      <c r="CC208" s="118"/>
      <c r="CD208" s="118"/>
      <c r="CE208" s="118"/>
      <c r="CF208" s="118"/>
      <c r="CG208" s="118"/>
      <c r="CH208" s="118"/>
      <c r="CI208" s="119"/>
      <c r="CJ208" s="117" t="s">
        <v>75</v>
      </c>
      <c r="CK208" s="118"/>
      <c r="CL208" s="118"/>
      <c r="CM208" s="118"/>
      <c r="CN208" s="118"/>
      <c r="CO208" s="118"/>
      <c r="CP208" s="118"/>
      <c r="CQ208" s="118"/>
      <c r="CR208" s="118"/>
      <c r="CS208" s="118"/>
      <c r="CT208" s="118"/>
      <c r="CU208" s="118"/>
      <c r="CV208" s="118"/>
      <c r="CW208" s="118"/>
      <c r="CX208" s="118"/>
      <c r="CY208" s="118"/>
      <c r="CZ208" s="118"/>
      <c r="DA208" s="118"/>
      <c r="DB208" s="118"/>
      <c r="DC208" s="119"/>
    </row>
    <row r="209" spans="1:107" ht="12.75">
      <c r="A209" s="114" t="s">
        <v>21</v>
      </c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F209" s="115"/>
      <c r="AG209" s="115"/>
      <c r="AH209" s="115"/>
      <c r="AI209" s="115"/>
      <c r="AJ209" s="115"/>
      <c r="AK209" s="115"/>
      <c r="AL209" s="115"/>
      <c r="AM209" s="115"/>
      <c r="AN209" s="115"/>
      <c r="AO209" s="115"/>
      <c r="AP209" s="115"/>
      <c r="AQ209" s="115"/>
      <c r="AR209" s="115"/>
      <c r="AS209" s="115"/>
      <c r="AT209" s="115"/>
      <c r="AU209" s="115"/>
      <c r="AV209" s="115"/>
      <c r="AW209" s="115"/>
      <c r="AX209" s="115"/>
      <c r="AY209" s="115"/>
      <c r="AZ209" s="115"/>
      <c r="BA209" s="115"/>
      <c r="BB209" s="115"/>
      <c r="BC209" s="115"/>
      <c r="BD209" s="115"/>
      <c r="BE209" s="115"/>
      <c r="BF209" s="115"/>
      <c r="BG209" s="116"/>
      <c r="BH209" s="114" t="s">
        <v>22</v>
      </c>
      <c r="BI209" s="115"/>
      <c r="BJ209" s="115"/>
      <c r="BK209" s="115"/>
      <c r="BL209" s="115"/>
      <c r="BM209" s="115"/>
      <c r="BN209" s="115"/>
      <c r="BO209" s="116"/>
      <c r="BP209" s="120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2"/>
      <c r="CJ209" s="120"/>
      <c r="CK209" s="121"/>
      <c r="CL209" s="121"/>
      <c r="CM209" s="121"/>
      <c r="CN209" s="121"/>
      <c r="CO209" s="121"/>
      <c r="CP209" s="121"/>
      <c r="CQ209" s="121"/>
      <c r="CR209" s="121"/>
      <c r="CS209" s="121"/>
      <c r="CT209" s="121"/>
      <c r="CU209" s="121"/>
      <c r="CV209" s="121"/>
      <c r="CW209" s="121"/>
      <c r="CX209" s="121"/>
      <c r="CY209" s="121"/>
      <c r="CZ209" s="121"/>
      <c r="DA209" s="121"/>
      <c r="DB209" s="121"/>
      <c r="DC209" s="122"/>
    </row>
    <row r="210" spans="1:107" ht="13.5" thickBot="1">
      <c r="A210" s="114">
        <v>1</v>
      </c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  <c r="AG210" s="115"/>
      <c r="AH210" s="115"/>
      <c r="AI210" s="115"/>
      <c r="AJ210" s="115"/>
      <c r="AK210" s="115"/>
      <c r="AL210" s="115"/>
      <c r="AM210" s="115"/>
      <c r="AN210" s="115"/>
      <c r="AO210" s="115"/>
      <c r="AP210" s="115"/>
      <c r="AQ210" s="115"/>
      <c r="AR210" s="115"/>
      <c r="AS210" s="115"/>
      <c r="AT210" s="115"/>
      <c r="AU210" s="115"/>
      <c r="AV210" s="115"/>
      <c r="AW210" s="115"/>
      <c r="AX210" s="115"/>
      <c r="AY210" s="115"/>
      <c r="AZ210" s="115"/>
      <c r="BA210" s="115"/>
      <c r="BB210" s="115"/>
      <c r="BC210" s="115"/>
      <c r="BD210" s="115"/>
      <c r="BE210" s="115"/>
      <c r="BF210" s="115"/>
      <c r="BG210" s="116"/>
      <c r="BH210" s="57">
        <v>2</v>
      </c>
      <c r="BI210" s="58"/>
      <c r="BJ210" s="58"/>
      <c r="BK210" s="58"/>
      <c r="BL210" s="58"/>
      <c r="BM210" s="58"/>
      <c r="BN210" s="58"/>
      <c r="BO210" s="59"/>
      <c r="BP210" s="57">
        <v>3</v>
      </c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9"/>
      <c r="CJ210" s="57">
        <v>4</v>
      </c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9"/>
    </row>
    <row r="211" spans="1:107" ht="12.75">
      <c r="A211" s="12"/>
      <c r="B211" s="56" t="s">
        <v>121</v>
      </c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13"/>
      <c r="BH211" s="110"/>
      <c r="BI211" s="111"/>
      <c r="BJ211" s="111"/>
      <c r="BK211" s="111"/>
      <c r="BL211" s="111"/>
      <c r="BM211" s="111"/>
      <c r="BN211" s="111"/>
      <c r="BO211" s="112"/>
      <c r="BP211" s="135">
        <v>0</v>
      </c>
      <c r="BQ211" s="136"/>
      <c r="BR211" s="136"/>
      <c r="BS211" s="136"/>
      <c r="BT211" s="136"/>
      <c r="BU211" s="136"/>
      <c r="BV211" s="136"/>
      <c r="BW211" s="136"/>
      <c r="BX211" s="136"/>
      <c r="BY211" s="136"/>
      <c r="BZ211" s="136"/>
      <c r="CA211" s="136"/>
      <c r="CB211" s="136"/>
      <c r="CC211" s="136"/>
      <c r="CD211" s="136"/>
      <c r="CE211" s="136"/>
      <c r="CF211" s="136"/>
      <c r="CG211" s="136"/>
      <c r="CH211" s="136"/>
      <c r="CI211" s="137"/>
      <c r="CJ211" s="135">
        <v>0</v>
      </c>
      <c r="CK211" s="136"/>
      <c r="CL211" s="136"/>
      <c r="CM211" s="136"/>
      <c r="CN211" s="136"/>
      <c r="CO211" s="136"/>
      <c r="CP211" s="136"/>
      <c r="CQ211" s="136"/>
      <c r="CR211" s="136"/>
      <c r="CS211" s="136"/>
      <c r="CT211" s="136"/>
      <c r="CU211" s="136"/>
      <c r="CV211" s="136"/>
      <c r="CW211" s="136"/>
      <c r="CX211" s="136"/>
      <c r="CY211" s="136"/>
      <c r="CZ211" s="136"/>
      <c r="DA211" s="136"/>
      <c r="DB211" s="136"/>
      <c r="DC211" s="138"/>
    </row>
    <row r="212" spans="1:107" ht="12.75">
      <c r="A212" s="10"/>
      <c r="B212" s="11"/>
      <c r="C212" s="11"/>
      <c r="D212" s="99" t="s">
        <v>24</v>
      </c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  <c r="BE212" s="99"/>
      <c r="BF212" s="99"/>
      <c r="BG212" s="11"/>
      <c r="BH212" s="93"/>
      <c r="BI212" s="94"/>
      <c r="BJ212" s="94"/>
      <c r="BK212" s="94"/>
      <c r="BL212" s="94"/>
      <c r="BM212" s="94"/>
      <c r="BN212" s="94"/>
      <c r="BO212" s="95"/>
      <c r="BP212" s="128">
        <v>0</v>
      </c>
      <c r="BQ212" s="129"/>
      <c r="BR212" s="129"/>
      <c r="BS212" s="129"/>
      <c r="BT212" s="129"/>
      <c r="BU212" s="129"/>
      <c r="BV212" s="129"/>
      <c r="BW212" s="129"/>
      <c r="BX212" s="129"/>
      <c r="BY212" s="129"/>
      <c r="BZ212" s="129"/>
      <c r="CA212" s="129"/>
      <c r="CB212" s="129"/>
      <c r="CC212" s="129"/>
      <c r="CD212" s="129"/>
      <c r="CE212" s="129"/>
      <c r="CF212" s="129"/>
      <c r="CG212" s="129"/>
      <c r="CH212" s="129"/>
      <c r="CI212" s="130"/>
      <c r="CJ212" s="128">
        <v>0</v>
      </c>
      <c r="CK212" s="129"/>
      <c r="CL212" s="129"/>
      <c r="CM212" s="129"/>
      <c r="CN212" s="129"/>
      <c r="CO212" s="129"/>
      <c r="CP212" s="129"/>
      <c r="CQ212" s="129"/>
      <c r="CR212" s="129"/>
      <c r="CS212" s="129"/>
      <c r="CT212" s="129"/>
      <c r="CU212" s="129"/>
      <c r="CV212" s="129"/>
      <c r="CW212" s="129"/>
      <c r="CX212" s="129"/>
      <c r="CY212" s="129"/>
      <c r="CZ212" s="129"/>
      <c r="DA212" s="129"/>
      <c r="DB212" s="129"/>
      <c r="DC212" s="131"/>
    </row>
    <row r="213" spans="1:107" ht="12.75">
      <c r="A213" s="12"/>
      <c r="B213" s="13"/>
      <c r="C213" s="13"/>
      <c r="D213" s="56" t="s">
        <v>122</v>
      </c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13"/>
      <c r="BH213" s="96"/>
      <c r="BI213" s="97"/>
      <c r="BJ213" s="97"/>
      <c r="BK213" s="97"/>
      <c r="BL213" s="97"/>
      <c r="BM213" s="97"/>
      <c r="BN213" s="97"/>
      <c r="BO213" s="98"/>
      <c r="BP213" s="66"/>
      <c r="BQ213" s="67"/>
      <c r="BR213" s="67"/>
      <c r="BS213" s="67"/>
      <c r="BT213" s="67"/>
      <c r="BU213" s="67"/>
      <c r="BV213" s="67"/>
      <c r="BW213" s="67"/>
      <c r="BX213" s="67"/>
      <c r="BY213" s="67"/>
      <c r="BZ213" s="67"/>
      <c r="CA213" s="67"/>
      <c r="CB213" s="67"/>
      <c r="CC213" s="67"/>
      <c r="CD213" s="67"/>
      <c r="CE213" s="67"/>
      <c r="CF213" s="67"/>
      <c r="CG213" s="67"/>
      <c r="CH213" s="67"/>
      <c r="CI213" s="68"/>
      <c r="CJ213" s="66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127"/>
    </row>
    <row r="214" spans="1:107" ht="12.75">
      <c r="A214" s="12"/>
      <c r="B214" s="56" t="s">
        <v>123</v>
      </c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13"/>
      <c r="BH214" s="96"/>
      <c r="BI214" s="97"/>
      <c r="BJ214" s="97"/>
      <c r="BK214" s="97"/>
      <c r="BL214" s="97"/>
      <c r="BM214" s="97"/>
      <c r="BN214" s="97"/>
      <c r="BO214" s="98"/>
      <c r="BP214" s="66">
        <v>0</v>
      </c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  <c r="CB214" s="67"/>
      <c r="CC214" s="67"/>
      <c r="CD214" s="67"/>
      <c r="CE214" s="67"/>
      <c r="CF214" s="67"/>
      <c r="CG214" s="67"/>
      <c r="CH214" s="67"/>
      <c r="CI214" s="68"/>
      <c r="CJ214" s="66">
        <v>0</v>
      </c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127"/>
    </row>
    <row r="215" spans="1:107" ht="12.75">
      <c r="A215" s="10"/>
      <c r="B215" s="11"/>
      <c r="C215" s="11"/>
      <c r="D215" s="99" t="s">
        <v>124</v>
      </c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99"/>
      <c r="BB215" s="99"/>
      <c r="BC215" s="99"/>
      <c r="BD215" s="99"/>
      <c r="BE215" s="99"/>
      <c r="BF215" s="99"/>
      <c r="BG215" s="11"/>
      <c r="BH215" s="93"/>
      <c r="BI215" s="94"/>
      <c r="BJ215" s="94"/>
      <c r="BK215" s="94"/>
      <c r="BL215" s="94"/>
      <c r="BM215" s="94"/>
      <c r="BN215" s="94"/>
      <c r="BO215" s="95"/>
      <c r="BP215" s="128">
        <v>0</v>
      </c>
      <c r="BQ215" s="129"/>
      <c r="BR215" s="129"/>
      <c r="BS215" s="129"/>
      <c r="BT215" s="129"/>
      <c r="BU215" s="129"/>
      <c r="BV215" s="129"/>
      <c r="BW215" s="129"/>
      <c r="BX215" s="129"/>
      <c r="BY215" s="129"/>
      <c r="BZ215" s="129"/>
      <c r="CA215" s="129"/>
      <c r="CB215" s="129"/>
      <c r="CC215" s="129"/>
      <c r="CD215" s="129"/>
      <c r="CE215" s="129"/>
      <c r="CF215" s="129"/>
      <c r="CG215" s="129"/>
      <c r="CH215" s="129"/>
      <c r="CI215" s="130"/>
      <c r="CJ215" s="128">
        <v>0</v>
      </c>
      <c r="CK215" s="129"/>
      <c r="CL215" s="129"/>
      <c r="CM215" s="129"/>
      <c r="CN215" s="129"/>
      <c r="CO215" s="129"/>
      <c r="CP215" s="129"/>
      <c r="CQ215" s="129"/>
      <c r="CR215" s="129"/>
      <c r="CS215" s="129"/>
      <c r="CT215" s="129"/>
      <c r="CU215" s="129"/>
      <c r="CV215" s="129"/>
      <c r="CW215" s="129"/>
      <c r="CX215" s="129"/>
      <c r="CY215" s="129"/>
      <c r="CZ215" s="129"/>
      <c r="DA215" s="129"/>
      <c r="DB215" s="129"/>
      <c r="DC215" s="131"/>
    </row>
    <row r="216" spans="1:107" ht="12.75">
      <c r="A216" s="12"/>
      <c r="B216" s="13"/>
      <c r="C216" s="13"/>
      <c r="D216" s="56" t="s">
        <v>125</v>
      </c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13"/>
      <c r="BH216" s="96"/>
      <c r="BI216" s="97"/>
      <c r="BJ216" s="97"/>
      <c r="BK216" s="97"/>
      <c r="BL216" s="97"/>
      <c r="BM216" s="97"/>
      <c r="BN216" s="97"/>
      <c r="BO216" s="98"/>
      <c r="BP216" s="66"/>
      <c r="BQ216" s="67"/>
      <c r="BR216" s="67"/>
      <c r="BS216" s="67"/>
      <c r="BT216" s="67"/>
      <c r="BU216" s="67"/>
      <c r="BV216" s="67"/>
      <c r="BW216" s="67"/>
      <c r="BX216" s="67"/>
      <c r="BY216" s="67"/>
      <c r="BZ216" s="67"/>
      <c r="CA216" s="67"/>
      <c r="CB216" s="67"/>
      <c r="CC216" s="67"/>
      <c r="CD216" s="67"/>
      <c r="CE216" s="67"/>
      <c r="CF216" s="67"/>
      <c r="CG216" s="67"/>
      <c r="CH216" s="67"/>
      <c r="CI216" s="68"/>
      <c r="CJ216" s="66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127"/>
    </row>
    <row r="217" spans="1:107" ht="12.75">
      <c r="A217" s="12"/>
      <c r="B217" s="13"/>
      <c r="C217" s="13"/>
      <c r="D217" s="56" t="s">
        <v>126</v>
      </c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13"/>
      <c r="BH217" s="96"/>
      <c r="BI217" s="97"/>
      <c r="BJ217" s="97"/>
      <c r="BK217" s="97"/>
      <c r="BL217" s="97"/>
      <c r="BM217" s="97"/>
      <c r="BN217" s="97"/>
      <c r="BO217" s="98"/>
      <c r="BP217" s="66">
        <v>0</v>
      </c>
      <c r="BQ217" s="67"/>
      <c r="BR217" s="67"/>
      <c r="BS217" s="67"/>
      <c r="BT217" s="67"/>
      <c r="BU217" s="67"/>
      <c r="BV217" s="67"/>
      <c r="BW217" s="67"/>
      <c r="BX217" s="67"/>
      <c r="BY217" s="67"/>
      <c r="BZ217" s="67"/>
      <c r="CA217" s="67"/>
      <c r="CB217" s="67"/>
      <c r="CC217" s="67"/>
      <c r="CD217" s="67"/>
      <c r="CE217" s="67"/>
      <c r="CF217" s="67"/>
      <c r="CG217" s="67"/>
      <c r="CH217" s="67"/>
      <c r="CI217" s="68"/>
      <c r="CJ217" s="66">
        <v>0</v>
      </c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127"/>
    </row>
    <row r="218" spans="1:107" ht="12.75">
      <c r="A218" s="12"/>
      <c r="B218" s="13"/>
      <c r="C218" s="13"/>
      <c r="D218" s="56" t="s">
        <v>127</v>
      </c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13"/>
      <c r="BH218" s="96"/>
      <c r="BI218" s="97"/>
      <c r="BJ218" s="97"/>
      <c r="BK218" s="97"/>
      <c r="BL218" s="97"/>
      <c r="BM218" s="97"/>
      <c r="BN218" s="97"/>
      <c r="BO218" s="98"/>
      <c r="BP218" s="66">
        <v>0</v>
      </c>
      <c r="BQ218" s="67"/>
      <c r="BR218" s="67"/>
      <c r="BS218" s="67"/>
      <c r="BT218" s="67"/>
      <c r="BU218" s="67"/>
      <c r="BV218" s="67"/>
      <c r="BW218" s="67"/>
      <c r="BX218" s="67"/>
      <c r="BY218" s="67"/>
      <c r="BZ218" s="67"/>
      <c r="CA218" s="67"/>
      <c r="CB218" s="67"/>
      <c r="CC218" s="67"/>
      <c r="CD218" s="67"/>
      <c r="CE218" s="67"/>
      <c r="CF218" s="67"/>
      <c r="CG218" s="67"/>
      <c r="CH218" s="67"/>
      <c r="CI218" s="68"/>
      <c r="CJ218" s="66">
        <v>0</v>
      </c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127"/>
    </row>
    <row r="219" spans="1:107" ht="12.75">
      <c r="A219" s="12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13"/>
      <c r="BH219" s="96"/>
      <c r="BI219" s="97"/>
      <c r="BJ219" s="97"/>
      <c r="BK219" s="97"/>
      <c r="BL219" s="97"/>
      <c r="BM219" s="97"/>
      <c r="BN219" s="97"/>
      <c r="BO219" s="98"/>
      <c r="BP219" s="66">
        <v>0</v>
      </c>
      <c r="BQ219" s="67"/>
      <c r="BR219" s="67"/>
      <c r="BS219" s="67"/>
      <c r="BT219" s="67"/>
      <c r="BU219" s="67"/>
      <c r="BV219" s="67"/>
      <c r="BW219" s="67"/>
      <c r="BX219" s="67"/>
      <c r="BY219" s="67"/>
      <c r="BZ219" s="67"/>
      <c r="CA219" s="67"/>
      <c r="CB219" s="67"/>
      <c r="CC219" s="67"/>
      <c r="CD219" s="67"/>
      <c r="CE219" s="67"/>
      <c r="CF219" s="67"/>
      <c r="CG219" s="67"/>
      <c r="CH219" s="67"/>
      <c r="CI219" s="68"/>
      <c r="CJ219" s="66">
        <v>0</v>
      </c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127"/>
    </row>
    <row r="220" spans="1:107" ht="12.75">
      <c r="A220" s="12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13"/>
      <c r="BH220" s="96"/>
      <c r="BI220" s="97"/>
      <c r="BJ220" s="97"/>
      <c r="BK220" s="97"/>
      <c r="BL220" s="97"/>
      <c r="BM220" s="97"/>
      <c r="BN220" s="97"/>
      <c r="BO220" s="98"/>
      <c r="BP220" s="66">
        <v>0</v>
      </c>
      <c r="BQ220" s="67"/>
      <c r="BR220" s="67"/>
      <c r="BS220" s="67"/>
      <c r="BT220" s="67"/>
      <c r="BU220" s="67"/>
      <c r="BV220" s="67"/>
      <c r="BW220" s="67"/>
      <c r="BX220" s="67"/>
      <c r="BY220" s="67"/>
      <c r="BZ220" s="67"/>
      <c r="CA220" s="67"/>
      <c r="CB220" s="67"/>
      <c r="CC220" s="67"/>
      <c r="CD220" s="67"/>
      <c r="CE220" s="67"/>
      <c r="CF220" s="67"/>
      <c r="CG220" s="67"/>
      <c r="CH220" s="67"/>
      <c r="CI220" s="68"/>
      <c r="CJ220" s="66">
        <v>0</v>
      </c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127"/>
    </row>
    <row r="221" spans="1:107" ht="12.75">
      <c r="A221" s="12"/>
      <c r="B221" s="56" t="s">
        <v>128</v>
      </c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13"/>
      <c r="BH221" s="96"/>
      <c r="BI221" s="97"/>
      <c r="BJ221" s="97"/>
      <c r="BK221" s="97"/>
      <c r="BL221" s="97"/>
      <c r="BM221" s="97"/>
      <c r="BN221" s="97"/>
      <c r="BO221" s="98"/>
      <c r="BP221" s="66">
        <v>1096001</v>
      </c>
      <c r="BQ221" s="67"/>
      <c r="BR221" s="67"/>
      <c r="BS221" s="67"/>
      <c r="BT221" s="67"/>
      <c r="BU221" s="67"/>
      <c r="BV221" s="67"/>
      <c r="BW221" s="67"/>
      <c r="BX221" s="67"/>
      <c r="BY221" s="67"/>
      <c r="BZ221" s="67"/>
      <c r="CA221" s="67"/>
      <c r="CB221" s="67"/>
      <c r="CC221" s="67"/>
      <c r="CD221" s="67"/>
      <c r="CE221" s="67"/>
      <c r="CF221" s="67"/>
      <c r="CG221" s="67"/>
      <c r="CH221" s="67"/>
      <c r="CI221" s="68"/>
      <c r="CJ221" s="66">
        <f>'[4]960'!$L$23</f>
        <v>1219847</v>
      </c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127"/>
    </row>
    <row r="222" spans="1:107" ht="12.75">
      <c r="A222" s="10"/>
      <c r="B222" s="11"/>
      <c r="C222" s="11"/>
      <c r="D222" s="99" t="s">
        <v>24</v>
      </c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  <c r="AV222" s="99"/>
      <c r="AW222" s="99"/>
      <c r="AX222" s="99"/>
      <c r="AY222" s="99"/>
      <c r="AZ222" s="99"/>
      <c r="BA222" s="99"/>
      <c r="BB222" s="99"/>
      <c r="BC222" s="99"/>
      <c r="BD222" s="99"/>
      <c r="BE222" s="99"/>
      <c r="BF222" s="99"/>
      <c r="BG222" s="11"/>
      <c r="BH222" s="93"/>
      <c r="BI222" s="94"/>
      <c r="BJ222" s="94"/>
      <c r="BK222" s="94"/>
      <c r="BL222" s="94"/>
      <c r="BM222" s="94"/>
      <c r="BN222" s="94"/>
      <c r="BO222" s="95"/>
      <c r="BP222" s="128">
        <v>0</v>
      </c>
      <c r="BQ222" s="129"/>
      <c r="BR222" s="129"/>
      <c r="BS222" s="129"/>
      <c r="BT222" s="129"/>
      <c r="BU222" s="129"/>
      <c r="BV222" s="129"/>
      <c r="BW222" s="129"/>
      <c r="BX222" s="129"/>
      <c r="BY222" s="129"/>
      <c r="BZ222" s="129"/>
      <c r="CA222" s="129"/>
      <c r="CB222" s="129"/>
      <c r="CC222" s="129"/>
      <c r="CD222" s="129"/>
      <c r="CE222" s="129"/>
      <c r="CF222" s="129"/>
      <c r="CG222" s="129"/>
      <c r="CH222" s="129"/>
      <c r="CI222" s="130"/>
      <c r="CJ222" s="128">
        <v>0</v>
      </c>
      <c r="CK222" s="129"/>
      <c r="CL222" s="129"/>
      <c r="CM222" s="129"/>
      <c r="CN222" s="129"/>
      <c r="CO222" s="129"/>
      <c r="CP222" s="129"/>
      <c r="CQ222" s="129"/>
      <c r="CR222" s="129"/>
      <c r="CS222" s="129"/>
      <c r="CT222" s="129"/>
      <c r="CU222" s="129"/>
      <c r="CV222" s="129"/>
      <c r="CW222" s="129"/>
      <c r="CX222" s="129"/>
      <c r="CY222" s="129"/>
      <c r="CZ222" s="129"/>
      <c r="DA222" s="129"/>
      <c r="DB222" s="129"/>
      <c r="DC222" s="131"/>
    </row>
    <row r="223" spans="1:107" ht="12.75">
      <c r="A223" s="12"/>
      <c r="B223" s="13"/>
      <c r="C223" s="13"/>
      <c r="D223" s="56" t="s">
        <v>122</v>
      </c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13"/>
      <c r="BH223" s="96"/>
      <c r="BI223" s="97"/>
      <c r="BJ223" s="97"/>
      <c r="BK223" s="97"/>
      <c r="BL223" s="97"/>
      <c r="BM223" s="97"/>
      <c r="BN223" s="97"/>
      <c r="BO223" s="98"/>
      <c r="BP223" s="66"/>
      <c r="BQ223" s="67"/>
      <c r="BR223" s="67"/>
      <c r="BS223" s="67"/>
      <c r="BT223" s="67"/>
      <c r="BU223" s="67"/>
      <c r="BV223" s="67"/>
      <c r="BW223" s="67"/>
      <c r="BX223" s="67"/>
      <c r="BY223" s="67"/>
      <c r="BZ223" s="67"/>
      <c r="CA223" s="67"/>
      <c r="CB223" s="67"/>
      <c r="CC223" s="67"/>
      <c r="CD223" s="67"/>
      <c r="CE223" s="67"/>
      <c r="CF223" s="67"/>
      <c r="CG223" s="67"/>
      <c r="CH223" s="67"/>
      <c r="CI223" s="68"/>
      <c r="CJ223" s="66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127"/>
    </row>
    <row r="224" spans="1:107" ht="12.75">
      <c r="A224" s="12"/>
      <c r="B224" s="56" t="s">
        <v>129</v>
      </c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13"/>
      <c r="BH224" s="96"/>
      <c r="BI224" s="97"/>
      <c r="BJ224" s="97"/>
      <c r="BK224" s="97"/>
      <c r="BL224" s="97"/>
      <c r="BM224" s="97"/>
      <c r="BN224" s="97"/>
      <c r="BO224" s="98"/>
      <c r="BP224" s="66">
        <f>BP225+BP228</f>
        <v>296001</v>
      </c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  <c r="CB224" s="67"/>
      <c r="CC224" s="67"/>
      <c r="CD224" s="67"/>
      <c r="CE224" s="67"/>
      <c r="CF224" s="67"/>
      <c r="CG224" s="67"/>
      <c r="CH224" s="67"/>
      <c r="CI224" s="68"/>
      <c r="CJ224" s="66">
        <f>CJ225+CJ227+CJ228</f>
        <v>239847</v>
      </c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127"/>
    </row>
    <row r="225" spans="1:107" ht="12.75">
      <c r="A225" s="10"/>
      <c r="B225" s="11"/>
      <c r="C225" s="11"/>
      <c r="D225" s="99" t="s">
        <v>124</v>
      </c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  <c r="AU225" s="99"/>
      <c r="AV225" s="99"/>
      <c r="AW225" s="99"/>
      <c r="AX225" s="99"/>
      <c r="AY225" s="99"/>
      <c r="AZ225" s="99"/>
      <c r="BA225" s="99"/>
      <c r="BB225" s="99"/>
      <c r="BC225" s="99"/>
      <c r="BD225" s="99"/>
      <c r="BE225" s="99"/>
      <c r="BF225" s="99"/>
      <c r="BG225" s="11"/>
      <c r="BH225" s="93"/>
      <c r="BI225" s="94"/>
      <c r="BJ225" s="94"/>
      <c r="BK225" s="94"/>
      <c r="BL225" s="94"/>
      <c r="BM225" s="94"/>
      <c r="BN225" s="94"/>
      <c r="BO225" s="95"/>
      <c r="BP225" s="128">
        <v>95539</v>
      </c>
      <c r="BQ225" s="129"/>
      <c r="BR225" s="129"/>
      <c r="BS225" s="129"/>
      <c r="BT225" s="129"/>
      <c r="BU225" s="129"/>
      <c r="BV225" s="129"/>
      <c r="BW225" s="129"/>
      <c r="BX225" s="129"/>
      <c r="BY225" s="129"/>
      <c r="BZ225" s="129"/>
      <c r="CA225" s="129"/>
      <c r="CB225" s="129"/>
      <c r="CC225" s="129"/>
      <c r="CD225" s="129"/>
      <c r="CE225" s="129"/>
      <c r="CF225" s="129"/>
      <c r="CG225" s="129"/>
      <c r="CH225" s="129"/>
      <c r="CI225" s="130"/>
      <c r="CJ225" s="128">
        <f>'[4]960'!$L$16+'[4]960'!$L$18+'[4]960'!$L$20+'[4]960'!$L$21</f>
        <v>111464</v>
      </c>
      <c r="CK225" s="129"/>
      <c r="CL225" s="129"/>
      <c r="CM225" s="129"/>
      <c r="CN225" s="129"/>
      <c r="CO225" s="129"/>
      <c r="CP225" s="129"/>
      <c r="CQ225" s="129"/>
      <c r="CR225" s="129"/>
      <c r="CS225" s="129"/>
      <c r="CT225" s="129"/>
      <c r="CU225" s="129"/>
      <c r="CV225" s="129"/>
      <c r="CW225" s="129"/>
      <c r="CX225" s="129"/>
      <c r="CY225" s="129"/>
      <c r="CZ225" s="129"/>
      <c r="DA225" s="129"/>
      <c r="DB225" s="129"/>
      <c r="DC225" s="131"/>
    </row>
    <row r="226" spans="1:107" ht="12.75">
      <c r="A226" s="12"/>
      <c r="B226" s="13"/>
      <c r="C226" s="13"/>
      <c r="D226" s="56" t="s">
        <v>125</v>
      </c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13"/>
      <c r="BH226" s="96"/>
      <c r="BI226" s="97"/>
      <c r="BJ226" s="97"/>
      <c r="BK226" s="97"/>
      <c r="BL226" s="97"/>
      <c r="BM226" s="97"/>
      <c r="BN226" s="97"/>
      <c r="BO226" s="98"/>
      <c r="BP226" s="66"/>
      <c r="BQ226" s="67"/>
      <c r="BR226" s="67"/>
      <c r="BS226" s="67"/>
      <c r="BT226" s="67"/>
      <c r="BU226" s="67"/>
      <c r="BV226" s="67"/>
      <c r="BW226" s="67"/>
      <c r="BX226" s="67"/>
      <c r="BY226" s="67"/>
      <c r="BZ226" s="67"/>
      <c r="CA226" s="67"/>
      <c r="CB226" s="67"/>
      <c r="CC226" s="67"/>
      <c r="CD226" s="67"/>
      <c r="CE226" s="67"/>
      <c r="CF226" s="67"/>
      <c r="CG226" s="67"/>
      <c r="CH226" s="67"/>
      <c r="CI226" s="68"/>
      <c r="CJ226" s="66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127"/>
    </row>
    <row r="227" spans="1:107" ht="12.75">
      <c r="A227" s="12"/>
      <c r="B227" s="13"/>
      <c r="C227" s="13"/>
      <c r="D227" s="56" t="s">
        <v>126</v>
      </c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13"/>
      <c r="BH227" s="96"/>
      <c r="BI227" s="97"/>
      <c r="BJ227" s="97"/>
      <c r="BK227" s="97"/>
      <c r="BL227" s="97"/>
      <c r="BM227" s="97"/>
      <c r="BN227" s="97"/>
      <c r="BO227" s="98"/>
      <c r="BP227" s="66">
        <v>0</v>
      </c>
      <c r="BQ227" s="67"/>
      <c r="BR227" s="67"/>
      <c r="BS227" s="67"/>
      <c r="BT227" s="67"/>
      <c r="BU227" s="67"/>
      <c r="BV227" s="67"/>
      <c r="BW227" s="67"/>
      <c r="BX227" s="67"/>
      <c r="BY227" s="67"/>
      <c r="BZ227" s="67"/>
      <c r="CA227" s="67"/>
      <c r="CB227" s="67"/>
      <c r="CC227" s="67"/>
      <c r="CD227" s="67"/>
      <c r="CE227" s="67"/>
      <c r="CF227" s="67"/>
      <c r="CG227" s="67"/>
      <c r="CH227" s="67"/>
      <c r="CI227" s="68"/>
      <c r="CJ227" s="66">
        <v>0</v>
      </c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127"/>
    </row>
    <row r="228" spans="1:107" ht="12.75">
      <c r="A228" s="12"/>
      <c r="B228" s="13"/>
      <c r="C228" s="13"/>
      <c r="D228" s="56" t="s">
        <v>127</v>
      </c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13"/>
      <c r="BH228" s="96"/>
      <c r="BI228" s="97"/>
      <c r="BJ228" s="97"/>
      <c r="BK228" s="97"/>
      <c r="BL228" s="97"/>
      <c r="BM228" s="97"/>
      <c r="BN228" s="97"/>
      <c r="BO228" s="98"/>
      <c r="BP228" s="66">
        <v>200462</v>
      </c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  <c r="CB228" s="67"/>
      <c r="CC228" s="67"/>
      <c r="CD228" s="67"/>
      <c r="CE228" s="67"/>
      <c r="CF228" s="67"/>
      <c r="CG228" s="67"/>
      <c r="CH228" s="67"/>
      <c r="CI228" s="68"/>
      <c r="CJ228" s="66">
        <f>'[4]960'!$L$17+'[4]960'!$L$19+'[4]960'!$L$22</f>
        <v>128383</v>
      </c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127"/>
    </row>
    <row r="229" spans="1:107" ht="12.75">
      <c r="A229" s="12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13"/>
      <c r="BH229" s="96"/>
      <c r="BI229" s="97"/>
      <c r="BJ229" s="97"/>
      <c r="BK229" s="97"/>
      <c r="BL229" s="97"/>
      <c r="BM229" s="97"/>
      <c r="BN229" s="97"/>
      <c r="BO229" s="98"/>
      <c r="BP229" s="66">
        <v>0</v>
      </c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  <c r="CB229" s="67"/>
      <c r="CC229" s="67"/>
      <c r="CD229" s="67"/>
      <c r="CE229" s="67"/>
      <c r="CF229" s="67"/>
      <c r="CG229" s="67"/>
      <c r="CH229" s="67"/>
      <c r="CI229" s="68"/>
      <c r="CJ229" s="66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127"/>
    </row>
    <row r="230" spans="1:107" ht="13.5" thickBot="1">
      <c r="A230" s="12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13"/>
      <c r="BH230" s="89"/>
      <c r="BI230" s="90"/>
      <c r="BJ230" s="90"/>
      <c r="BK230" s="90"/>
      <c r="BL230" s="90"/>
      <c r="BM230" s="90"/>
      <c r="BN230" s="90"/>
      <c r="BO230" s="91"/>
      <c r="BP230" s="123">
        <v>0</v>
      </c>
      <c r="BQ230" s="124"/>
      <c r="BR230" s="124"/>
      <c r="BS230" s="124"/>
      <c r="BT230" s="124"/>
      <c r="BU230" s="124"/>
      <c r="BV230" s="124"/>
      <c r="BW230" s="124"/>
      <c r="BX230" s="124"/>
      <c r="BY230" s="124"/>
      <c r="BZ230" s="124"/>
      <c r="CA230" s="124"/>
      <c r="CB230" s="124"/>
      <c r="CC230" s="124"/>
      <c r="CD230" s="124"/>
      <c r="CE230" s="124"/>
      <c r="CF230" s="124"/>
      <c r="CG230" s="124"/>
      <c r="CH230" s="124"/>
      <c r="CI230" s="125"/>
      <c r="CJ230" s="123"/>
      <c r="CK230" s="124"/>
      <c r="CL230" s="124"/>
      <c r="CM230" s="124"/>
      <c r="CN230" s="124"/>
      <c r="CO230" s="124"/>
      <c r="CP230" s="124"/>
      <c r="CQ230" s="124"/>
      <c r="CR230" s="124"/>
      <c r="CS230" s="124"/>
      <c r="CT230" s="124"/>
      <c r="CU230" s="124"/>
      <c r="CV230" s="124"/>
      <c r="CW230" s="124"/>
      <c r="CX230" s="124"/>
      <c r="CY230" s="124"/>
      <c r="CZ230" s="124"/>
      <c r="DA230" s="124"/>
      <c r="DB230" s="124"/>
      <c r="DC230" s="126"/>
    </row>
    <row r="231" ht="8.25" customHeight="1"/>
    <row r="232" spans="1:107" s="7" customFormat="1" ht="15.75" customHeight="1">
      <c r="A232" s="72" t="s">
        <v>130</v>
      </c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72"/>
      <c r="AU232" s="72"/>
      <c r="AV232" s="72"/>
      <c r="AW232" s="72"/>
      <c r="AX232" s="72"/>
      <c r="AY232" s="72"/>
      <c r="AZ232" s="72"/>
      <c r="BA232" s="72"/>
      <c r="BB232" s="72"/>
      <c r="BC232" s="72"/>
      <c r="BD232" s="72"/>
      <c r="BE232" s="72"/>
      <c r="BF232" s="72"/>
      <c r="BG232" s="72"/>
      <c r="BH232" s="72"/>
      <c r="BI232" s="72"/>
      <c r="BJ232" s="72"/>
      <c r="BK232" s="72"/>
      <c r="BL232" s="72"/>
      <c r="BM232" s="72"/>
      <c r="BN232" s="72"/>
      <c r="BO232" s="72"/>
      <c r="BP232" s="72"/>
      <c r="BQ232" s="72"/>
      <c r="BR232" s="72"/>
      <c r="BS232" s="72"/>
      <c r="BT232" s="72"/>
      <c r="BU232" s="72"/>
      <c r="BV232" s="72"/>
      <c r="BW232" s="72"/>
      <c r="BX232" s="72"/>
      <c r="BY232" s="72"/>
      <c r="BZ232" s="72"/>
      <c r="CA232" s="72"/>
      <c r="CB232" s="72"/>
      <c r="CC232" s="72"/>
      <c r="CD232" s="72"/>
      <c r="CE232" s="72"/>
      <c r="CF232" s="72"/>
      <c r="CG232" s="72"/>
      <c r="CH232" s="72"/>
      <c r="CI232" s="72"/>
      <c r="CJ232" s="72"/>
      <c r="CK232" s="72"/>
      <c r="CL232" s="72"/>
      <c r="CM232" s="72"/>
      <c r="CN232" s="72"/>
      <c r="CO232" s="72"/>
      <c r="CP232" s="72"/>
      <c r="CQ232" s="72"/>
      <c r="CR232" s="72"/>
      <c r="CS232" s="72"/>
      <c r="CT232" s="72"/>
      <c r="CU232" s="72"/>
      <c r="CV232" s="72"/>
      <c r="CW232" s="72"/>
      <c r="CX232" s="72"/>
      <c r="CY232" s="72"/>
      <c r="CZ232" s="72"/>
      <c r="DA232" s="72"/>
      <c r="DB232" s="72"/>
      <c r="DC232" s="72"/>
    </row>
    <row r="233" spans="1:107" ht="18.75" customHeight="1">
      <c r="A233" s="73" t="s">
        <v>16</v>
      </c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4"/>
      <c r="BH233" s="74"/>
      <c r="BI233" s="74"/>
      <c r="BJ233" s="74"/>
      <c r="BK233" s="74"/>
      <c r="BL233" s="74"/>
      <c r="BM233" s="74"/>
      <c r="BN233" s="74"/>
      <c r="BO233" s="75"/>
      <c r="BP233" s="60" t="s">
        <v>131</v>
      </c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61"/>
      <c r="CC233" s="61"/>
      <c r="CD233" s="61"/>
      <c r="CE233" s="61"/>
      <c r="CF233" s="61"/>
      <c r="CG233" s="61"/>
      <c r="CH233" s="61"/>
      <c r="CI233" s="62"/>
      <c r="CJ233" s="117" t="s">
        <v>72</v>
      </c>
      <c r="CK233" s="118"/>
      <c r="CL233" s="118"/>
      <c r="CM233" s="118"/>
      <c r="CN233" s="118"/>
      <c r="CO233" s="118"/>
      <c r="CP233" s="118"/>
      <c r="CQ233" s="118"/>
      <c r="CR233" s="118"/>
      <c r="CS233" s="118"/>
      <c r="CT233" s="118"/>
      <c r="CU233" s="118"/>
      <c r="CV233" s="118"/>
      <c r="CW233" s="118"/>
      <c r="CX233" s="118"/>
      <c r="CY233" s="118"/>
      <c r="CZ233" s="118"/>
      <c r="DA233" s="118"/>
      <c r="DB233" s="118"/>
      <c r="DC233" s="119"/>
    </row>
    <row r="234" spans="1:107" ht="18.75" customHeight="1">
      <c r="A234" s="73" t="s">
        <v>21</v>
      </c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  <c r="AL234" s="74"/>
      <c r="AM234" s="74"/>
      <c r="AN234" s="74"/>
      <c r="AO234" s="74"/>
      <c r="AP234" s="74"/>
      <c r="AQ234" s="74"/>
      <c r="AR234" s="74"/>
      <c r="AS234" s="74"/>
      <c r="AT234" s="74"/>
      <c r="AU234" s="74"/>
      <c r="AV234" s="74"/>
      <c r="AW234" s="74"/>
      <c r="AX234" s="74"/>
      <c r="AY234" s="74"/>
      <c r="AZ234" s="74"/>
      <c r="BA234" s="74"/>
      <c r="BB234" s="74"/>
      <c r="BC234" s="74"/>
      <c r="BD234" s="74"/>
      <c r="BE234" s="74"/>
      <c r="BF234" s="74"/>
      <c r="BG234" s="75"/>
      <c r="BH234" s="73" t="s">
        <v>22</v>
      </c>
      <c r="BI234" s="74"/>
      <c r="BJ234" s="74"/>
      <c r="BK234" s="74"/>
      <c r="BL234" s="74"/>
      <c r="BM234" s="74"/>
      <c r="BN234" s="74"/>
      <c r="BO234" s="75"/>
      <c r="BP234" s="76"/>
      <c r="BQ234" s="77"/>
      <c r="BR234" s="77"/>
      <c r="BS234" s="77"/>
      <c r="BT234" s="77"/>
      <c r="BU234" s="77"/>
      <c r="BV234" s="77"/>
      <c r="BW234" s="77"/>
      <c r="BX234" s="77"/>
      <c r="BY234" s="77"/>
      <c r="BZ234" s="77"/>
      <c r="CA234" s="77"/>
      <c r="CB234" s="77"/>
      <c r="CC234" s="77"/>
      <c r="CD234" s="77"/>
      <c r="CE234" s="77"/>
      <c r="CF234" s="77"/>
      <c r="CG234" s="77"/>
      <c r="CH234" s="77"/>
      <c r="CI234" s="78"/>
      <c r="CJ234" s="120"/>
      <c r="CK234" s="121"/>
      <c r="CL234" s="121"/>
      <c r="CM234" s="121"/>
      <c r="CN234" s="121"/>
      <c r="CO234" s="121"/>
      <c r="CP234" s="121"/>
      <c r="CQ234" s="121"/>
      <c r="CR234" s="121"/>
      <c r="CS234" s="121"/>
      <c r="CT234" s="121"/>
      <c r="CU234" s="121"/>
      <c r="CV234" s="121"/>
      <c r="CW234" s="121"/>
      <c r="CX234" s="121"/>
      <c r="CY234" s="121"/>
      <c r="CZ234" s="121"/>
      <c r="DA234" s="121"/>
      <c r="DB234" s="121"/>
      <c r="DC234" s="122"/>
    </row>
    <row r="235" spans="1:107" ht="13.5" thickBot="1">
      <c r="A235" s="114">
        <v>1</v>
      </c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  <c r="AH235" s="115"/>
      <c r="AI235" s="115"/>
      <c r="AJ235" s="115"/>
      <c r="AK235" s="115"/>
      <c r="AL235" s="115"/>
      <c r="AM235" s="115"/>
      <c r="AN235" s="115"/>
      <c r="AO235" s="115"/>
      <c r="AP235" s="115"/>
      <c r="AQ235" s="115"/>
      <c r="AR235" s="115"/>
      <c r="AS235" s="115"/>
      <c r="AT235" s="115"/>
      <c r="AU235" s="115"/>
      <c r="AV235" s="115"/>
      <c r="AW235" s="115"/>
      <c r="AX235" s="115"/>
      <c r="AY235" s="115"/>
      <c r="AZ235" s="115"/>
      <c r="BA235" s="115"/>
      <c r="BB235" s="115"/>
      <c r="BC235" s="115"/>
      <c r="BD235" s="115"/>
      <c r="BE235" s="115"/>
      <c r="BF235" s="115"/>
      <c r="BG235" s="116"/>
      <c r="BH235" s="57">
        <v>2</v>
      </c>
      <c r="BI235" s="58"/>
      <c r="BJ235" s="58"/>
      <c r="BK235" s="58"/>
      <c r="BL235" s="58"/>
      <c r="BM235" s="58"/>
      <c r="BN235" s="58"/>
      <c r="BO235" s="59"/>
      <c r="BP235" s="57">
        <v>3</v>
      </c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  <c r="CH235" s="58"/>
      <c r="CI235" s="59"/>
      <c r="CJ235" s="57">
        <v>4</v>
      </c>
      <c r="CK235" s="58"/>
      <c r="CL235" s="58"/>
      <c r="CM235" s="58"/>
      <c r="CN235" s="58"/>
      <c r="CO235" s="58"/>
      <c r="CP235" s="58"/>
      <c r="CQ235" s="58"/>
      <c r="CR235" s="58"/>
      <c r="CS235" s="58"/>
      <c r="CT235" s="58"/>
      <c r="CU235" s="58"/>
      <c r="CV235" s="58"/>
      <c r="CW235" s="58"/>
      <c r="CX235" s="58"/>
      <c r="CY235" s="58"/>
      <c r="CZ235" s="58"/>
      <c r="DA235" s="58"/>
      <c r="DB235" s="58"/>
      <c r="DC235" s="59"/>
    </row>
    <row r="236" spans="1:107" ht="12.75">
      <c r="A236" s="12"/>
      <c r="B236" s="56" t="s">
        <v>132</v>
      </c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13"/>
      <c r="BH236" s="110" t="s">
        <v>187</v>
      </c>
      <c r="BI236" s="111"/>
      <c r="BJ236" s="111"/>
      <c r="BK236" s="111"/>
      <c r="BL236" s="111"/>
      <c r="BM236" s="111"/>
      <c r="BN236" s="111"/>
      <c r="BO236" s="112"/>
      <c r="BP236" s="63">
        <v>0</v>
      </c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5"/>
      <c r="CJ236" s="63">
        <v>0</v>
      </c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113"/>
    </row>
    <row r="237" spans="1:107" ht="12.75">
      <c r="A237" s="10"/>
      <c r="B237" s="11"/>
      <c r="C237" s="11"/>
      <c r="D237" s="99" t="s">
        <v>24</v>
      </c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9"/>
      <c r="BA237" s="99"/>
      <c r="BB237" s="99"/>
      <c r="BC237" s="99"/>
      <c r="BD237" s="99"/>
      <c r="BE237" s="99"/>
      <c r="BF237" s="99"/>
      <c r="BG237" s="11"/>
      <c r="BH237" s="93"/>
      <c r="BI237" s="94"/>
      <c r="BJ237" s="94"/>
      <c r="BK237" s="94"/>
      <c r="BL237" s="94"/>
      <c r="BM237" s="94"/>
      <c r="BN237" s="94"/>
      <c r="BO237" s="95"/>
      <c r="BP237" s="57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9"/>
      <c r="CJ237" s="57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107"/>
    </row>
    <row r="238" spans="1:107" ht="12.75">
      <c r="A238" s="12"/>
      <c r="B238" s="13"/>
      <c r="C238" s="13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13"/>
      <c r="BH238" s="96"/>
      <c r="BI238" s="97"/>
      <c r="BJ238" s="97"/>
      <c r="BK238" s="97"/>
      <c r="BL238" s="97"/>
      <c r="BM238" s="97"/>
      <c r="BN238" s="97"/>
      <c r="BO238" s="98"/>
      <c r="BP238" s="105"/>
      <c r="BQ238" s="101"/>
      <c r="BR238" s="101"/>
      <c r="BS238" s="101"/>
      <c r="BT238" s="101"/>
      <c r="BU238" s="101"/>
      <c r="BV238" s="101"/>
      <c r="BW238" s="101"/>
      <c r="BX238" s="101"/>
      <c r="BY238" s="101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6"/>
      <c r="CJ238" s="105"/>
      <c r="CK238" s="101"/>
      <c r="CL238" s="101"/>
      <c r="CM238" s="101"/>
      <c r="CN238" s="101"/>
      <c r="CO238" s="101"/>
      <c r="CP238" s="101"/>
      <c r="CQ238" s="101"/>
      <c r="CR238" s="101"/>
      <c r="CS238" s="101"/>
      <c r="CT238" s="101"/>
      <c r="CU238" s="101"/>
      <c r="CV238" s="101"/>
      <c r="CW238" s="101"/>
      <c r="CX238" s="101"/>
      <c r="CY238" s="101"/>
      <c r="CZ238" s="101"/>
      <c r="DA238" s="101"/>
      <c r="DB238" s="101"/>
      <c r="DC238" s="108"/>
    </row>
    <row r="239" spans="1:107" ht="54" customHeight="1">
      <c r="A239" s="10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39"/>
      <c r="BI239" s="48"/>
      <c r="BJ239" s="48"/>
      <c r="BK239" s="48"/>
      <c r="BL239" s="48"/>
      <c r="BM239" s="48"/>
      <c r="BN239" s="48"/>
      <c r="BO239" s="49"/>
      <c r="BP239" s="60" t="s">
        <v>80</v>
      </c>
      <c r="BQ239" s="61"/>
      <c r="BR239" s="61"/>
      <c r="BS239" s="61"/>
      <c r="BT239" s="61"/>
      <c r="BU239" s="61"/>
      <c r="BV239" s="61"/>
      <c r="BW239" s="61"/>
      <c r="BX239" s="61"/>
      <c r="BY239" s="62"/>
      <c r="BZ239" s="60" t="s">
        <v>133</v>
      </c>
      <c r="CA239" s="61"/>
      <c r="CB239" s="61"/>
      <c r="CC239" s="61"/>
      <c r="CD239" s="61"/>
      <c r="CE239" s="61"/>
      <c r="CF239" s="61"/>
      <c r="CG239" s="61"/>
      <c r="CH239" s="61"/>
      <c r="CI239" s="62"/>
      <c r="CJ239" s="60" t="s">
        <v>134</v>
      </c>
      <c r="CK239" s="61"/>
      <c r="CL239" s="61"/>
      <c r="CM239" s="61"/>
      <c r="CN239" s="61"/>
      <c r="CO239" s="61"/>
      <c r="CP239" s="61"/>
      <c r="CQ239" s="61"/>
      <c r="CR239" s="61"/>
      <c r="CS239" s="62"/>
      <c r="CT239" s="60" t="s">
        <v>79</v>
      </c>
      <c r="CU239" s="61"/>
      <c r="CV239" s="61"/>
      <c r="CW239" s="61"/>
      <c r="CX239" s="61"/>
      <c r="CY239" s="61"/>
      <c r="CZ239" s="61"/>
      <c r="DA239" s="61"/>
      <c r="DB239" s="61"/>
      <c r="DC239" s="103"/>
    </row>
    <row r="240" spans="1:107" ht="12.75">
      <c r="A240" s="12"/>
      <c r="B240" s="56" t="s">
        <v>135</v>
      </c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13"/>
      <c r="BH240" s="50" t="s">
        <v>188</v>
      </c>
      <c r="BI240" s="51"/>
      <c r="BJ240" s="51"/>
      <c r="BK240" s="51"/>
      <c r="BL240" s="51"/>
      <c r="BM240" s="51"/>
      <c r="BN240" s="51"/>
      <c r="BO240" s="52"/>
      <c r="BP240" s="53">
        <v>0</v>
      </c>
      <c r="BQ240" s="54"/>
      <c r="BR240" s="54"/>
      <c r="BS240" s="54"/>
      <c r="BT240" s="54"/>
      <c r="BU240" s="54"/>
      <c r="BV240" s="54"/>
      <c r="BW240" s="54"/>
      <c r="BX240" s="54"/>
      <c r="BY240" s="55"/>
      <c r="BZ240" s="53">
        <v>0</v>
      </c>
      <c r="CA240" s="54"/>
      <c r="CB240" s="54"/>
      <c r="CC240" s="54"/>
      <c r="CD240" s="54"/>
      <c r="CE240" s="54"/>
      <c r="CF240" s="54"/>
      <c r="CG240" s="54"/>
      <c r="CH240" s="54"/>
      <c r="CI240" s="55"/>
      <c r="CJ240" s="53">
        <v>0</v>
      </c>
      <c r="CK240" s="54"/>
      <c r="CL240" s="54"/>
      <c r="CM240" s="54"/>
      <c r="CN240" s="54"/>
      <c r="CO240" s="54"/>
      <c r="CP240" s="54"/>
      <c r="CQ240" s="54"/>
      <c r="CR240" s="54"/>
      <c r="CS240" s="55"/>
      <c r="CT240" s="53">
        <v>0</v>
      </c>
      <c r="CU240" s="54"/>
      <c r="CV240" s="54"/>
      <c r="CW240" s="54"/>
      <c r="CX240" s="54"/>
      <c r="CY240" s="54"/>
      <c r="CZ240" s="54"/>
      <c r="DA240" s="54"/>
      <c r="DB240" s="54"/>
      <c r="DC240" s="104"/>
    </row>
    <row r="241" spans="1:107" ht="12.75">
      <c r="A241" s="10"/>
      <c r="B241" s="11"/>
      <c r="C241" s="11"/>
      <c r="D241" s="99" t="s">
        <v>24</v>
      </c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99"/>
      <c r="AV241" s="99"/>
      <c r="AW241" s="99"/>
      <c r="AX241" s="99"/>
      <c r="AY241" s="99"/>
      <c r="AZ241" s="99"/>
      <c r="BA241" s="99"/>
      <c r="BB241" s="99"/>
      <c r="BC241" s="99"/>
      <c r="BD241" s="99"/>
      <c r="BE241" s="99"/>
      <c r="BF241" s="99"/>
      <c r="BG241" s="11"/>
      <c r="BH241" s="93"/>
      <c r="BI241" s="94"/>
      <c r="BJ241" s="94"/>
      <c r="BK241" s="94"/>
      <c r="BL241" s="94"/>
      <c r="BM241" s="94"/>
      <c r="BN241" s="94"/>
      <c r="BO241" s="95"/>
      <c r="BP241" s="46">
        <v>0</v>
      </c>
      <c r="BQ241" s="47"/>
      <c r="BR241" s="47"/>
      <c r="BS241" s="47"/>
      <c r="BT241" s="47"/>
      <c r="BU241" s="47"/>
      <c r="BV241" s="47"/>
      <c r="BW241" s="47"/>
      <c r="BX241" s="47"/>
      <c r="BY241" s="45"/>
      <c r="BZ241" s="46">
        <v>0</v>
      </c>
      <c r="CA241" s="47"/>
      <c r="CB241" s="47"/>
      <c r="CC241" s="47"/>
      <c r="CD241" s="47"/>
      <c r="CE241" s="47"/>
      <c r="CF241" s="47"/>
      <c r="CG241" s="47"/>
      <c r="CH241" s="47"/>
      <c r="CI241" s="45"/>
      <c r="CJ241" s="46">
        <v>0</v>
      </c>
      <c r="CK241" s="47"/>
      <c r="CL241" s="47"/>
      <c r="CM241" s="47"/>
      <c r="CN241" s="47"/>
      <c r="CO241" s="47"/>
      <c r="CP241" s="47"/>
      <c r="CQ241" s="47"/>
      <c r="CR241" s="47"/>
      <c r="CS241" s="45"/>
      <c r="CT241" s="46">
        <v>0</v>
      </c>
      <c r="CU241" s="47"/>
      <c r="CV241" s="47"/>
      <c r="CW241" s="47"/>
      <c r="CX241" s="47"/>
      <c r="CY241" s="47"/>
      <c r="CZ241" s="47"/>
      <c r="DA241" s="47"/>
      <c r="DB241" s="47"/>
      <c r="DC241" s="109"/>
    </row>
    <row r="242" spans="1:107" ht="12.75">
      <c r="A242" s="12"/>
      <c r="B242" s="13"/>
      <c r="C242" s="13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13"/>
      <c r="BH242" s="96"/>
      <c r="BI242" s="97"/>
      <c r="BJ242" s="97"/>
      <c r="BK242" s="97"/>
      <c r="BL242" s="97"/>
      <c r="BM242" s="97"/>
      <c r="BN242" s="97"/>
      <c r="BO242" s="98"/>
      <c r="BP242" s="43">
        <v>0</v>
      </c>
      <c r="BQ242" s="44"/>
      <c r="BR242" s="44"/>
      <c r="BS242" s="44"/>
      <c r="BT242" s="44"/>
      <c r="BU242" s="44"/>
      <c r="BV242" s="44"/>
      <c r="BW242" s="44"/>
      <c r="BX242" s="44"/>
      <c r="BY242" s="41"/>
      <c r="BZ242" s="43">
        <v>0</v>
      </c>
      <c r="CA242" s="44"/>
      <c r="CB242" s="44"/>
      <c r="CC242" s="44"/>
      <c r="CD242" s="44"/>
      <c r="CE242" s="44"/>
      <c r="CF242" s="44"/>
      <c r="CG242" s="44"/>
      <c r="CH242" s="44"/>
      <c r="CI242" s="41"/>
      <c r="CJ242" s="43">
        <v>0</v>
      </c>
      <c r="CK242" s="44"/>
      <c r="CL242" s="44"/>
      <c r="CM242" s="44"/>
      <c r="CN242" s="44"/>
      <c r="CO242" s="44"/>
      <c r="CP242" s="44"/>
      <c r="CQ242" s="44"/>
      <c r="CR242" s="44"/>
      <c r="CS242" s="41"/>
      <c r="CT242" s="43">
        <v>0</v>
      </c>
      <c r="CU242" s="44"/>
      <c r="CV242" s="44"/>
      <c r="CW242" s="44"/>
      <c r="CX242" s="44"/>
      <c r="CY242" s="44"/>
      <c r="CZ242" s="44"/>
      <c r="DA242" s="44"/>
      <c r="DB242" s="44"/>
      <c r="DC242" s="102"/>
    </row>
    <row r="243" spans="1:107" ht="13.5" thickBot="1">
      <c r="A243" s="12"/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2"/>
      <c r="BC243" s="92"/>
      <c r="BD243" s="92"/>
      <c r="BE243" s="92"/>
      <c r="BF243" s="92"/>
      <c r="BG243" s="13"/>
      <c r="BH243" s="89"/>
      <c r="BI243" s="90"/>
      <c r="BJ243" s="90"/>
      <c r="BK243" s="90"/>
      <c r="BL243" s="90"/>
      <c r="BM243" s="90"/>
      <c r="BN243" s="90"/>
      <c r="BO243" s="91"/>
      <c r="BP243" s="86">
        <v>0</v>
      </c>
      <c r="BQ243" s="87"/>
      <c r="BR243" s="87"/>
      <c r="BS243" s="87"/>
      <c r="BT243" s="87"/>
      <c r="BU243" s="87"/>
      <c r="BV243" s="87"/>
      <c r="BW243" s="87"/>
      <c r="BX243" s="87"/>
      <c r="BY243" s="88"/>
      <c r="BZ243" s="87">
        <v>0</v>
      </c>
      <c r="CA243" s="87"/>
      <c r="CB243" s="87"/>
      <c r="CC243" s="87"/>
      <c r="CD243" s="87"/>
      <c r="CE243" s="87"/>
      <c r="CF243" s="87"/>
      <c r="CG243" s="87"/>
      <c r="CH243" s="87"/>
      <c r="CI243" s="88"/>
      <c r="CJ243" s="86">
        <v>0</v>
      </c>
      <c r="CK243" s="87"/>
      <c r="CL243" s="87"/>
      <c r="CM243" s="87"/>
      <c r="CN243" s="87"/>
      <c r="CO243" s="87"/>
      <c r="CP243" s="87"/>
      <c r="CQ243" s="87"/>
      <c r="CR243" s="87"/>
      <c r="CS243" s="88"/>
      <c r="CT243" s="87">
        <v>0</v>
      </c>
      <c r="CU243" s="87"/>
      <c r="CV243" s="87"/>
      <c r="CW243" s="87"/>
      <c r="CX243" s="87"/>
      <c r="CY243" s="87"/>
      <c r="CZ243" s="87"/>
      <c r="DA243" s="87"/>
      <c r="DB243" s="87"/>
      <c r="DC243" s="100"/>
    </row>
  </sheetData>
  <sheetProtection/>
  <mergeCells count="887">
    <mergeCell ref="BU1:DC1"/>
    <mergeCell ref="B26:AE26"/>
    <mergeCell ref="B153:AD153"/>
    <mergeCell ref="A2:DC2"/>
    <mergeCell ref="BB3:BD3"/>
    <mergeCell ref="CL4:DC4"/>
    <mergeCell ref="CL5:DC5"/>
    <mergeCell ref="CL6:CQ6"/>
    <mergeCell ref="CR6:CW6"/>
    <mergeCell ref="CX6:DC6"/>
    <mergeCell ref="N7:BU7"/>
    <mergeCell ref="CL7:DC7"/>
    <mergeCell ref="CK22:DC22"/>
    <mergeCell ref="CL8:DC8"/>
    <mergeCell ref="S9:BU9"/>
    <mergeCell ref="CL9:DC9"/>
    <mergeCell ref="BA10:BU10"/>
    <mergeCell ref="CL10:CT11"/>
    <mergeCell ref="CU10:DC11"/>
    <mergeCell ref="A11:BM11"/>
    <mergeCell ref="AF18:AL18"/>
    <mergeCell ref="AF19:AL20"/>
    <mergeCell ref="D22:AD22"/>
    <mergeCell ref="D21:AD21"/>
    <mergeCell ref="AF21:AL21"/>
    <mergeCell ref="CI27:CJ27"/>
    <mergeCell ref="D20:AE20"/>
    <mergeCell ref="D19:AD19"/>
    <mergeCell ref="AF22:AL22"/>
    <mergeCell ref="AM21:BE21"/>
    <mergeCell ref="B18:AD18"/>
    <mergeCell ref="AF17:AL17"/>
    <mergeCell ref="CJ32:DC32"/>
    <mergeCell ref="CK15:DC16"/>
    <mergeCell ref="BF17:BT17"/>
    <mergeCell ref="BF23:BT23"/>
    <mergeCell ref="CK19:DC20"/>
    <mergeCell ref="BF21:BT21"/>
    <mergeCell ref="CK21:DC21"/>
    <mergeCell ref="CK27:DC27"/>
    <mergeCell ref="BU27:BV27"/>
    <mergeCell ref="BF24:BT24"/>
    <mergeCell ref="BU18:CJ18"/>
    <mergeCell ref="CL12:DC12"/>
    <mergeCell ref="A14:DC14"/>
    <mergeCell ref="CK18:DC18"/>
    <mergeCell ref="BF15:BT16"/>
    <mergeCell ref="CK17:DC17"/>
    <mergeCell ref="A16:AE16"/>
    <mergeCell ref="AM15:BE16"/>
    <mergeCell ref="AM18:BE18"/>
    <mergeCell ref="BF18:BT18"/>
    <mergeCell ref="BW27:CH27"/>
    <mergeCell ref="AM27:BE27"/>
    <mergeCell ref="AM19:BE20"/>
    <mergeCell ref="BF19:BT20"/>
    <mergeCell ref="AM22:BE22"/>
    <mergeCell ref="BF22:BT22"/>
    <mergeCell ref="BF26:BT26"/>
    <mergeCell ref="BF25:BT25"/>
    <mergeCell ref="A15:AL15"/>
    <mergeCell ref="A17:AE17"/>
    <mergeCell ref="BU15:CJ16"/>
    <mergeCell ref="BU17:CJ17"/>
    <mergeCell ref="AF16:AL16"/>
    <mergeCell ref="AM17:BE17"/>
    <mergeCell ref="CK26:DC26"/>
    <mergeCell ref="CK23:DC23"/>
    <mergeCell ref="CK24:DC24"/>
    <mergeCell ref="CK25:DC25"/>
    <mergeCell ref="AM24:BE24"/>
    <mergeCell ref="D23:AD23"/>
    <mergeCell ref="AF23:AL23"/>
    <mergeCell ref="AM23:BE23"/>
    <mergeCell ref="D24:AD24"/>
    <mergeCell ref="AF24:AL24"/>
    <mergeCell ref="AM25:BE25"/>
    <mergeCell ref="AF26:AL26"/>
    <mergeCell ref="BF28:BT28"/>
    <mergeCell ref="B27:AD27"/>
    <mergeCell ref="AF27:AL27"/>
    <mergeCell ref="BF27:BT27"/>
    <mergeCell ref="AM26:BE26"/>
    <mergeCell ref="B25:AD25"/>
    <mergeCell ref="AF25:AL25"/>
    <mergeCell ref="D34:BF34"/>
    <mergeCell ref="A32:BG32"/>
    <mergeCell ref="BH32:BO32"/>
    <mergeCell ref="B28:AD28"/>
    <mergeCell ref="B35:BF35"/>
    <mergeCell ref="BH34:BO35"/>
    <mergeCell ref="BP34:CI35"/>
    <mergeCell ref="CK28:DC28"/>
    <mergeCell ref="BU28:BV28"/>
    <mergeCell ref="BW28:CH28"/>
    <mergeCell ref="CJ34:DC35"/>
    <mergeCell ref="CJ30:DC31"/>
    <mergeCell ref="BP30:CI31"/>
    <mergeCell ref="BP33:CI33"/>
    <mergeCell ref="CJ33:DC33"/>
    <mergeCell ref="CI28:CJ28"/>
    <mergeCell ref="BP32:CI32"/>
    <mergeCell ref="BH31:BO31"/>
    <mergeCell ref="A30:BO30"/>
    <mergeCell ref="A31:BG31"/>
    <mergeCell ref="BH33:BO33"/>
    <mergeCell ref="B33:BF33"/>
    <mergeCell ref="AF28:AL28"/>
    <mergeCell ref="AM28:BE28"/>
    <mergeCell ref="B36:BF36"/>
    <mergeCell ref="BH36:BO36"/>
    <mergeCell ref="BP36:CI36"/>
    <mergeCell ref="CJ36:DC36"/>
    <mergeCell ref="B37:BF37"/>
    <mergeCell ref="BH37:BO37"/>
    <mergeCell ref="BP37:CI37"/>
    <mergeCell ref="CJ37:DC37"/>
    <mergeCell ref="BF43:BT43"/>
    <mergeCell ref="A40:DC40"/>
    <mergeCell ref="A41:AL41"/>
    <mergeCell ref="AM41:BE42"/>
    <mergeCell ref="BF41:BT42"/>
    <mergeCell ref="BU41:CJ42"/>
    <mergeCell ref="CK41:DC42"/>
    <mergeCell ref="A42:AE42"/>
    <mergeCell ref="AF42:AL42"/>
    <mergeCell ref="BU43:CJ43"/>
    <mergeCell ref="CK43:DC43"/>
    <mergeCell ref="B44:AD44"/>
    <mergeCell ref="AF44:AL44"/>
    <mergeCell ref="AM44:BE44"/>
    <mergeCell ref="BF44:BT44"/>
    <mergeCell ref="CK44:DC44"/>
    <mergeCell ref="A43:AE43"/>
    <mergeCell ref="AF43:AL43"/>
    <mergeCell ref="AM43:BE43"/>
    <mergeCell ref="BU44:CJ44"/>
    <mergeCell ref="CK45:DC45"/>
    <mergeCell ref="BU45:CJ45"/>
    <mergeCell ref="B45:AD45"/>
    <mergeCell ref="AF45:AL45"/>
    <mergeCell ref="AM45:BE45"/>
    <mergeCell ref="BF45:BT45"/>
    <mergeCell ref="CK46:DC46"/>
    <mergeCell ref="BU46:CJ46"/>
    <mergeCell ref="B46:AD46"/>
    <mergeCell ref="AF46:AL46"/>
    <mergeCell ref="AM46:BE46"/>
    <mergeCell ref="BF46:BT46"/>
    <mergeCell ref="CK47:DC47"/>
    <mergeCell ref="BU47:CJ47"/>
    <mergeCell ref="B47:AD47"/>
    <mergeCell ref="AF47:AL47"/>
    <mergeCell ref="AM47:BE47"/>
    <mergeCell ref="BF47:BT47"/>
    <mergeCell ref="CK48:DC48"/>
    <mergeCell ref="BU48:CJ48"/>
    <mergeCell ref="B48:AD48"/>
    <mergeCell ref="AF48:AL48"/>
    <mergeCell ref="AM48:BE48"/>
    <mergeCell ref="BF48:BT48"/>
    <mergeCell ref="CK49:DC49"/>
    <mergeCell ref="BU49:CJ49"/>
    <mergeCell ref="B49:AD49"/>
    <mergeCell ref="AF49:AL49"/>
    <mergeCell ref="AM49:BE49"/>
    <mergeCell ref="BF49:BT49"/>
    <mergeCell ref="CK50:DC50"/>
    <mergeCell ref="BU50:CJ50"/>
    <mergeCell ref="B50:AD50"/>
    <mergeCell ref="AF50:AL50"/>
    <mergeCell ref="AM50:BE50"/>
    <mergeCell ref="BF50:BT50"/>
    <mergeCell ref="CK53:DC53"/>
    <mergeCell ref="CK51:DC51"/>
    <mergeCell ref="BU51:CJ51"/>
    <mergeCell ref="B51:AD51"/>
    <mergeCell ref="AF51:AL51"/>
    <mergeCell ref="AM51:BE51"/>
    <mergeCell ref="BF51:BT51"/>
    <mergeCell ref="BF53:BT53"/>
    <mergeCell ref="CK54:DC54"/>
    <mergeCell ref="BU54:CJ54"/>
    <mergeCell ref="AM55:BE55"/>
    <mergeCell ref="B52:AE52"/>
    <mergeCell ref="CK52:DC52"/>
    <mergeCell ref="BU52:CJ52"/>
    <mergeCell ref="AF52:AL52"/>
    <mergeCell ref="AM52:BE52"/>
    <mergeCell ref="BF52:BT52"/>
    <mergeCell ref="BU55:CJ55"/>
    <mergeCell ref="BU53:CJ53"/>
    <mergeCell ref="B54:AD54"/>
    <mergeCell ref="AF54:AL54"/>
    <mergeCell ref="AM54:BE54"/>
    <mergeCell ref="BF54:BT54"/>
    <mergeCell ref="B53:AD53"/>
    <mergeCell ref="AF53:AL53"/>
    <mergeCell ref="AM53:BE53"/>
    <mergeCell ref="CK55:DC55"/>
    <mergeCell ref="CJ57:DC58"/>
    <mergeCell ref="BP59:CI59"/>
    <mergeCell ref="CJ59:DC59"/>
    <mergeCell ref="BF55:BT55"/>
    <mergeCell ref="A57:BO57"/>
    <mergeCell ref="BP57:CI58"/>
    <mergeCell ref="AF55:AL55"/>
    <mergeCell ref="A58:BG58"/>
    <mergeCell ref="BH58:BO58"/>
    <mergeCell ref="CL140:DC140"/>
    <mergeCell ref="CL143:DC143"/>
    <mergeCell ref="BU142:CK142"/>
    <mergeCell ref="CL142:DC142"/>
    <mergeCell ref="BU141:CK141"/>
    <mergeCell ref="BC141:BT141"/>
    <mergeCell ref="AE140:AK140"/>
    <mergeCell ref="BC142:BT142"/>
    <mergeCell ref="BU143:CK143"/>
    <mergeCell ref="BU140:CK140"/>
    <mergeCell ref="BC143:BT143"/>
    <mergeCell ref="F64:BF64"/>
    <mergeCell ref="BH64:BO64"/>
    <mergeCell ref="AL146:BB146"/>
    <mergeCell ref="BC146:BT146"/>
    <mergeCell ref="AJ108:BB108"/>
    <mergeCell ref="AE138:AK138"/>
    <mergeCell ref="AL138:BB138"/>
    <mergeCell ref="AJ109:BB109"/>
    <mergeCell ref="AE143:AK143"/>
    <mergeCell ref="AL143:BB143"/>
    <mergeCell ref="A59:BG59"/>
    <mergeCell ref="BH59:BO59"/>
    <mergeCell ref="BH60:BO60"/>
    <mergeCell ref="F63:BF63"/>
    <mergeCell ref="BP60:CI60"/>
    <mergeCell ref="CJ60:DC60"/>
    <mergeCell ref="D61:BF61"/>
    <mergeCell ref="BH61:BO62"/>
    <mergeCell ref="BP61:CI62"/>
    <mergeCell ref="CJ61:DC62"/>
    <mergeCell ref="F62:BF62"/>
    <mergeCell ref="B60:BF60"/>
    <mergeCell ref="BP65:CI65"/>
    <mergeCell ref="CJ65:DC65"/>
    <mergeCell ref="BH63:BO63"/>
    <mergeCell ref="BP63:CI63"/>
    <mergeCell ref="CJ63:DC63"/>
    <mergeCell ref="CJ64:DC64"/>
    <mergeCell ref="BP64:CI64"/>
    <mergeCell ref="BH65:BO65"/>
    <mergeCell ref="CJ66:DC67"/>
    <mergeCell ref="F67:BF67"/>
    <mergeCell ref="F68:BF68"/>
    <mergeCell ref="BH68:BO68"/>
    <mergeCell ref="BP68:CI68"/>
    <mergeCell ref="CJ68:DC68"/>
    <mergeCell ref="D66:BF66"/>
    <mergeCell ref="BH66:BO67"/>
    <mergeCell ref="BP66:CI67"/>
    <mergeCell ref="BH70:BO70"/>
    <mergeCell ref="BP70:CI70"/>
    <mergeCell ref="CJ70:DC70"/>
    <mergeCell ref="B69:BF69"/>
    <mergeCell ref="BH69:BO69"/>
    <mergeCell ref="BP69:CI69"/>
    <mergeCell ref="CJ69:DC69"/>
    <mergeCell ref="BH72:BO72"/>
    <mergeCell ref="BP72:CI72"/>
    <mergeCell ref="CJ72:DC72"/>
    <mergeCell ref="B71:BF71"/>
    <mergeCell ref="BH71:BO71"/>
    <mergeCell ref="BP71:CI71"/>
    <mergeCell ref="CJ71:DC71"/>
    <mergeCell ref="BH75:BO75"/>
    <mergeCell ref="BP75:CI75"/>
    <mergeCell ref="CJ75:DC75"/>
    <mergeCell ref="D73:BF73"/>
    <mergeCell ref="BH73:BO74"/>
    <mergeCell ref="BP73:CI74"/>
    <mergeCell ref="CJ73:DC74"/>
    <mergeCell ref="F74:BF74"/>
    <mergeCell ref="BH77:BO77"/>
    <mergeCell ref="BP77:CI77"/>
    <mergeCell ref="CJ77:DC77"/>
    <mergeCell ref="B76:BF76"/>
    <mergeCell ref="BH76:BO76"/>
    <mergeCell ref="BP76:CI76"/>
    <mergeCell ref="CJ76:DC76"/>
    <mergeCell ref="BH78:BO78"/>
    <mergeCell ref="BP78:CI78"/>
    <mergeCell ref="CJ78:DC78"/>
    <mergeCell ref="A88:DC88"/>
    <mergeCell ref="BH79:BO79"/>
    <mergeCell ref="BP79:CI79"/>
    <mergeCell ref="CJ79:DC79"/>
    <mergeCell ref="B80:BF80"/>
    <mergeCell ref="BH80:BO80"/>
    <mergeCell ref="BP80:CI80"/>
    <mergeCell ref="CJ80:DC80"/>
    <mergeCell ref="BH82:BO82"/>
    <mergeCell ref="BP82:CI82"/>
    <mergeCell ref="CJ82:DC82"/>
    <mergeCell ref="CJ84:DC84"/>
    <mergeCell ref="D81:BF81"/>
    <mergeCell ref="BH81:BO81"/>
    <mergeCell ref="BP81:CI81"/>
    <mergeCell ref="CJ81:DC81"/>
    <mergeCell ref="B65:BF65"/>
    <mergeCell ref="BH85:BO85"/>
    <mergeCell ref="BP85:CI85"/>
    <mergeCell ref="CJ85:DC85"/>
    <mergeCell ref="B85:BF85"/>
    <mergeCell ref="BH83:BO83"/>
    <mergeCell ref="BP83:CI83"/>
    <mergeCell ref="CJ83:DC83"/>
    <mergeCell ref="BH84:BO84"/>
    <mergeCell ref="BP84:CI84"/>
    <mergeCell ref="B55:AD55"/>
    <mergeCell ref="B94:AA94"/>
    <mergeCell ref="AC94:AI94"/>
    <mergeCell ref="AJ94:BB94"/>
    <mergeCell ref="D82:BF82"/>
    <mergeCell ref="B77:BF77"/>
    <mergeCell ref="B75:BF75"/>
    <mergeCell ref="B72:BF72"/>
    <mergeCell ref="B70:BF70"/>
    <mergeCell ref="AJ91:BB91"/>
    <mergeCell ref="CK106:DC106"/>
    <mergeCell ref="BU139:CK139"/>
    <mergeCell ref="CL138:DC138"/>
    <mergeCell ref="BU106:CJ106"/>
    <mergeCell ref="BU138:CK138"/>
    <mergeCell ref="BU137:CK137"/>
    <mergeCell ref="CK128:DC128"/>
    <mergeCell ref="CL139:DC139"/>
    <mergeCell ref="BU91:CJ91"/>
    <mergeCell ref="BU105:CJ105"/>
    <mergeCell ref="A102:DC102"/>
    <mergeCell ref="A103:AI103"/>
    <mergeCell ref="BC98:BT98"/>
    <mergeCell ref="CK92:DC92"/>
    <mergeCell ref="CK96:DC96"/>
    <mergeCell ref="CK93:DC93"/>
    <mergeCell ref="BU93:CJ93"/>
    <mergeCell ref="BU94:BV94"/>
    <mergeCell ref="B142:AC142"/>
    <mergeCell ref="AE142:AK142"/>
    <mergeCell ref="AL142:BB142"/>
    <mergeCell ref="CK95:DC95"/>
    <mergeCell ref="BU95:CJ95"/>
    <mergeCell ref="AC99:AI99"/>
    <mergeCell ref="AJ99:BB99"/>
    <mergeCell ref="BC99:BT99"/>
    <mergeCell ref="CK105:DC105"/>
    <mergeCell ref="CL141:DC141"/>
    <mergeCell ref="B141:AC141"/>
    <mergeCell ref="AE141:AK141"/>
    <mergeCell ref="AL141:BB141"/>
    <mergeCell ref="BC138:BT138"/>
    <mergeCell ref="AE139:AK139"/>
    <mergeCell ref="B140:AC140"/>
    <mergeCell ref="BC139:BT139"/>
    <mergeCell ref="D139:AC139"/>
    <mergeCell ref="AL140:BB140"/>
    <mergeCell ref="BC140:BT140"/>
    <mergeCell ref="AL139:BB139"/>
    <mergeCell ref="AL131:BT131"/>
    <mergeCell ref="AL132:BB133"/>
    <mergeCell ref="B137:AC137"/>
    <mergeCell ref="B135:AC135"/>
    <mergeCell ref="A134:AD134"/>
    <mergeCell ref="BC137:BT137"/>
    <mergeCell ref="D136:AC136"/>
    <mergeCell ref="AE137:AK137"/>
    <mergeCell ref="AE135:AK135"/>
    <mergeCell ref="B112:BK112"/>
    <mergeCell ref="BC108:BT108"/>
    <mergeCell ref="AL137:BB137"/>
    <mergeCell ref="BC135:BT135"/>
    <mergeCell ref="B109:AA109"/>
    <mergeCell ref="AC109:AI109"/>
    <mergeCell ref="A91:AB91"/>
    <mergeCell ref="B106:AA106"/>
    <mergeCell ref="AC106:AI106"/>
    <mergeCell ref="AJ106:BB106"/>
    <mergeCell ref="B99:AA99"/>
    <mergeCell ref="B95:AA95"/>
    <mergeCell ref="AC97:AI97"/>
    <mergeCell ref="A98:AB98"/>
    <mergeCell ref="AJ98:BB98"/>
    <mergeCell ref="AJ97:BB97"/>
    <mergeCell ref="AJ96:BB96"/>
    <mergeCell ref="AC96:AI96"/>
    <mergeCell ref="B96:AA96"/>
    <mergeCell ref="AC98:AI98"/>
    <mergeCell ref="CK89:DC90"/>
    <mergeCell ref="A89:AI89"/>
    <mergeCell ref="AJ89:BB90"/>
    <mergeCell ref="BC89:BT90"/>
    <mergeCell ref="BU89:CJ90"/>
    <mergeCell ref="A90:AB90"/>
    <mergeCell ref="AC90:AI90"/>
    <mergeCell ref="D107:AA107"/>
    <mergeCell ref="AC107:AI107"/>
    <mergeCell ref="AJ107:BB107"/>
    <mergeCell ref="BC107:BT107"/>
    <mergeCell ref="CK118:DC119"/>
    <mergeCell ref="CK109:DC109"/>
    <mergeCell ref="AC91:AI91"/>
    <mergeCell ref="BC91:BT91"/>
    <mergeCell ref="CK91:DC91"/>
    <mergeCell ref="CK114:DC114"/>
    <mergeCell ref="BC118:BT119"/>
    <mergeCell ref="BL115:BT115"/>
    <mergeCell ref="BC94:BT94"/>
    <mergeCell ref="BW94:CH94"/>
    <mergeCell ref="CL137:DC137"/>
    <mergeCell ref="CK107:DC107"/>
    <mergeCell ref="CK110:DC110"/>
    <mergeCell ref="BU121:CJ121"/>
    <mergeCell ref="BU122:CJ122"/>
    <mergeCell ref="CL136:DC136"/>
    <mergeCell ref="CL135:DC135"/>
    <mergeCell ref="BU135:CK135"/>
    <mergeCell ref="BU118:CJ119"/>
    <mergeCell ref="CK113:DC113"/>
    <mergeCell ref="AE136:AK136"/>
    <mergeCell ref="AL136:BB136"/>
    <mergeCell ref="B138:AC138"/>
    <mergeCell ref="B121:AB121"/>
    <mergeCell ref="AC122:AI122"/>
    <mergeCell ref="AC121:AI121"/>
    <mergeCell ref="B124:AA124"/>
    <mergeCell ref="AC124:AI124"/>
    <mergeCell ref="AL135:BB135"/>
    <mergeCell ref="AL134:BB134"/>
    <mergeCell ref="B115:BJ115"/>
    <mergeCell ref="AC119:AI119"/>
    <mergeCell ref="A119:AB119"/>
    <mergeCell ref="A118:AI118"/>
    <mergeCell ref="AE134:AK134"/>
    <mergeCell ref="AJ120:BB120"/>
    <mergeCell ref="AJ118:BB119"/>
    <mergeCell ref="BC120:BT120"/>
    <mergeCell ref="AC120:AI120"/>
    <mergeCell ref="BC134:BT134"/>
    <mergeCell ref="BC132:BT133"/>
    <mergeCell ref="AJ124:BB124"/>
    <mergeCell ref="B128:BA128"/>
    <mergeCell ref="B127:BA127"/>
    <mergeCell ref="A117:DC117"/>
    <mergeCell ref="AJ121:BB121"/>
    <mergeCell ref="BC121:BT121"/>
    <mergeCell ref="AJ122:BB122"/>
    <mergeCell ref="CK121:DC121"/>
    <mergeCell ref="BC122:BT122"/>
    <mergeCell ref="CK122:DC122"/>
    <mergeCell ref="CK120:DC120"/>
    <mergeCell ref="D122:AA122"/>
    <mergeCell ref="A120:AB120"/>
    <mergeCell ref="BU120:CJ120"/>
    <mergeCell ref="BC128:BT128"/>
    <mergeCell ref="CK125:DC125"/>
    <mergeCell ref="CK126:DC126"/>
    <mergeCell ref="BU125:CJ125"/>
    <mergeCell ref="BU126:CJ126"/>
    <mergeCell ref="CK127:DC127"/>
    <mergeCell ref="BU127:CJ127"/>
    <mergeCell ref="BC126:BT126"/>
    <mergeCell ref="BC136:BT136"/>
    <mergeCell ref="BU136:CK136"/>
    <mergeCell ref="B123:AA123"/>
    <mergeCell ref="AC123:AI123"/>
    <mergeCell ref="AJ123:BB123"/>
    <mergeCell ref="BC123:BT123"/>
    <mergeCell ref="A131:AK132"/>
    <mergeCell ref="BC124:BT124"/>
    <mergeCell ref="BU131:DC131"/>
    <mergeCell ref="CK123:DC123"/>
    <mergeCell ref="BU123:CJ123"/>
    <mergeCell ref="CK124:DC124"/>
    <mergeCell ref="BC127:BT127"/>
    <mergeCell ref="BU124:CJ124"/>
    <mergeCell ref="CL132:DC133"/>
    <mergeCell ref="A130:DC130"/>
    <mergeCell ref="BC125:BT125"/>
    <mergeCell ref="BU128:CJ128"/>
    <mergeCell ref="A133:AD133"/>
    <mergeCell ref="AE133:AK133"/>
    <mergeCell ref="BU132:CK133"/>
    <mergeCell ref="CK108:DC108"/>
    <mergeCell ref="CK111:DC111"/>
    <mergeCell ref="BU109:CJ109"/>
    <mergeCell ref="BC109:BT109"/>
    <mergeCell ref="CK112:DC112"/>
    <mergeCell ref="BU115:CJ115"/>
    <mergeCell ref="BL113:BT113"/>
    <mergeCell ref="BL112:BT112"/>
    <mergeCell ref="CK115:DC115"/>
    <mergeCell ref="BU113:CJ113"/>
    <mergeCell ref="BL110:BT110"/>
    <mergeCell ref="BU110:CJ110"/>
    <mergeCell ref="B108:AA108"/>
    <mergeCell ref="AC108:AI108"/>
    <mergeCell ref="BU114:CJ114"/>
    <mergeCell ref="BL111:BT111"/>
    <mergeCell ref="BU111:CJ111"/>
    <mergeCell ref="BU112:CJ112"/>
    <mergeCell ref="BL114:BT114"/>
    <mergeCell ref="AC95:AI95"/>
    <mergeCell ref="AJ95:BB95"/>
    <mergeCell ref="BC95:BT95"/>
    <mergeCell ref="BU107:CJ107"/>
    <mergeCell ref="BC96:BT96"/>
    <mergeCell ref="A101:DC101"/>
    <mergeCell ref="BU92:CJ92"/>
    <mergeCell ref="BC97:BT97"/>
    <mergeCell ref="BC106:BT106"/>
    <mergeCell ref="BU96:CJ96"/>
    <mergeCell ref="B93:AA93"/>
    <mergeCell ref="AJ105:BB105"/>
    <mergeCell ref="BC105:BT105"/>
    <mergeCell ref="A105:AB105"/>
    <mergeCell ref="AC105:AI105"/>
    <mergeCell ref="B92:AA92"/>
    <mergeCell ref="AC92:AI92"/>
    <mergeCell ref="AJ92:BB92"/>
    <mergeCell ref="BC92:BT92"/>
    <mergeCell ref="B143:AC143"/>
    <mergeCell ref="B144:AC144"/>
    <mergeCell ref="BU134:CK134"/>
    <mergeCell ref="CK103:DC104"/>
    <mergeCell ref="A104:AB104"/>
    <mergeCell ref="AC104:AI104"/>
    <mergeCell ref="BC103:BT104"/>
    <mergeCell ref="BU103:CJ104"/>
    <mergeCell ref="AJ103:BB104"/>
    <mergeCell ref="BU108:CJ108"/>
    <mergeCell ref="AC93:AI93"/>
    <mergeCell ref="AJ93:BB93"/>
    <mergeCell ref="BC93:BT93"/>
    <mergeCell ref="CK94:DC94"/>
    <mergeCell ref="CI94:CJ94"/>
    <mergeCell ref="AL144:BB145"/>
    <mergeCell ref="BC144:BT145"/>
    <mergeCell ref="BU144:CK145"/>
    <mergeCell ref="CL144:DC145"/>
    <mergeCell ref="D146:AC146"/>
    <mergeCell ref="AE146:AK146"/>
    <mergeCell ref="B145:AC145"/>
    <mergeCell ref="AE144:AK145"/>
    <mergeCell ref="B147:AC147"/>
    <mergeCell ref="AE147:AK147"/>
    <mergeCell ref="AL147:BB147"/>
    <mergeCell ref="BC147:BT147"/>
    <mergeCell ref="AE149:AK149"/>
    <mergeCell ref="AL149:BB149"/>
    <mergeCell ref="BU146:CK146"/>
    <mergeCell ref="CL146:DC146"/>
    <mergeCell ref="BU147:CK147"/>
    <mergeCell ref="CL147:DC147"/>
    <mergeCell ref="BU150:CK150"/>
    <mergeCell ref="BU148:CK148"/>
    <mergeCell ref="CL148:DC148"/>
    <mergeCell ref="BU149:CK149"/>
    <mergeCell ref="CL149:DC149"/>
    <mergeCell ref="CL150:DC150"/>
    <mergeCell ref="BC148:BT148"/>
    <mergeCell ref="BC150:BT150"/>
    <mergeCell ref="BC149:BT149"/>
    <mergeCell ref="B150:AC150"/>
    <mergeCell ref="B148:AC148"/>
    <mergeCell ref="AE148:AK148"/>
    <mergeCell ref="AL148:BB148"/>
    <mergeCell ref="AE150:AK150"/>
    <mergeCell ref="AL150:BB150"/>
    <mergeCell ref="D149:AC149"/>
    <mergeCell ref="CL151:DC151"/>
    <mergeCell ref="CL154:DC154"/>
    <mergeCell ref="AL152:BB153"/>
    <mergeCell ref="BU152:CK153"/>
    <mergeCell ref="CL152:DC153"/>
    <mergeCell ref="AL154:BB154"/>
    <mergeCell ref="BC154:BT154"/>
    <mergeCell ref="BU154:CK154"/>
    <mergeCell ref="BC152:BT153"/>
    <mergeCell ref="BU151:CK151"/>
    <mergeCell ref="A159:BG159"/>
    <mergeCell ref="B154:AC154"/>
    <mergeCell ref="AE154:AK154"/>
    <mergeCell ref="B152:AC152"/>
    <mergeCell ref="BH159:BO159"/>
    <mergeCell ref="CJ158:DC159"/>
    <mergeCell ref="AE152:AK153"/>
    <mergeCell ref="B151:AC151"/>
    <mergeCell ref="AE151:AK151"/>
    <mergeCell ref="AL151:BB151"/>
    <mergeCell ref="BC151:BT151"/>
    <mergeCell ref="CJ160:DC160"/>
    <mergeCell ref="A157:DC157"/>
    <mergeCell ref="A158:BO158"/>
    <mergeCell ref="BP158:CI159"/>
    <mergeCell ref="A160:BG160"/>
    <mergeCell ref="BH160:BO160"/>
    <mergeCell ref="BP160:CI160"/>
    <mergeCell ref="CJ161:DC162"/>
    <mergeCell ref="D163:BF163"/>
    <mergeCell ref="D164:BF164"/>
    <mergeCell ref="BH163:BO164"/>
    <mergeCell ref="BP163:CI164"/>
    <mergeCell ref="CJ163:DC164"/>
    <mergeCell ref="B161:BF161"/>
    <mergeCell ref="B162:BF162"/>
    <mergeCell ref="BH161:BO162"/>
    <mergeCell ref="BP161:CI162"/>
    <mergeCell ref="D169:BF169"/>
    <mergeCell ref="BH165:BO165"/>
    <mergeCell ref="BP165:CI165"/>
    <mergeCell ref="CJ165:DC165"/>
    <mergeCell ref="D165:BF165"/>
    <mergeCell ref="D166:BF166"/>
    <mergeCell ref="CJ166:DC166"/>
    <mergeCell ref="D171:BF171"/>
    <mergeCell ref="BH166:BO166"/>
    <mergeCell ref="BP166:CI166"/>
    <mergeCell ref="D170:BF170"/>
    <mergeCell ref="BH170:BO170"/>
    <mergeCell ref="BP170:CI170"/>
    <mergeCell ref="B167:BF167"/>
    <mergeCell ref="D168:BF168"/>
    <mergeCell ref="BH171:BO171"/>
    <mergeCell ref="BP171:CI171"/>
    <mergeCell ref="B172:BF172"/>
    <mergeCell ref="BH172:BO172"/>
    <mergeCell ref="BP172:CI172"/>
    <mergeCell ref="CJ172:DC172"/>
    <mergeCell ref="CJ170:DC170"/>
    <mergeCell ref="BH167:BO167"/>
    <mergeCell ref="BP167:CI167"/>
    <mergeCell ref="CJ167:DC167"/>
    <mergeCell ref="BH168:BO169"/>
    <mergeCell ref="BP168:CI169"/>
    <mergeCell ref="CJ168:DC169"/>
    <mergeCell ref="CJ171:DC171"/>
    <mergeCell ref="D175:BF175"/>
    <mergeCell ref="BH175:BO176"/>
    <mergeCell ref="BP175:CI176"/>
    <mergeCell ref="CJ175:DC176"/>
    <mergeCell ref="D176:BF176"/>
    <mergeCell ref="B173:BF173"/>
    <mergeCell ref="BH173:BO174"/>
    <mergeCell ref="BP173:CI174"/>
    <mergeCell ref="CJ173:DC174"/>
    <mergeCell ref="B174:BF174"/>
    <mergeCell ref="D178:BF178"/>
    <mergeCell ref="BH178:BO178"/>
    <mergeCell ref="BP178:CI178"/>
    <mergeCell ref="CJ178:DC178"/>
    <mergeCell ref="D177:BF177"/>
    <mergeCell ref="BH177:BO177"/>
    <mergeCell ref="BP177:CI177"/>
    <mergeCell ref="CJ177:DC177"/>
    <mergeCell ref="D180:BF180"/>
    <mergeCell ref="BH180:BO180"/>
    <mergeCell ref="BP180:CI180"/>
    <mergeCell ref="CJ180:DC180"/>
    <mergeCell ref="D179:BF179"/>
    <mergeCell ref="BH179:BO179"/>
    <mergeCell ref="BP179:CI179"/>
    <mergeCell ref="CJ179:DC179"/>
    <mergeCell ref="D181:BF181"/>
    <mergeCell ref="BH181:BO181"/>
    <mergeCell ref="BP181:CI181"/>
    <mergeCell ref="CJ181:DC181"/>
    <mergeCell ref="B182:BF182"/>
    <mergeCell ref="BH182:BO182"/>
    <mergeCell ref="BP182:CI182"/>
    <mergeCell ref="CJ182:DC182"/>
    <mergeCell ref="D183:BF183"/>
    <mergeCell ref="BH183:BO184"/>
    <mergeCell ref="BP183:CI184"/>
    <mergeCell ref="CJ183:DC184"/>
    <mergeCell ref="D184:BF184"/>
    <mergeCell ref="D185:BF185"/>
    <mergeCell ref="BH185:BO185"/>
    <mergeCell ref="BP185:CI185"/>
    <mergeCell ref="CJ185:DC185"/>
    <mergeCell ref="B188:BF188"/>
    <mergeCell ref="BH188:BO188"/>
    <mergeCell ref="BP188:CI188"/>
    <mergeCell ref="CJ188:DC188"/>
    <mergeCell ref="B189:BF189"/>
    <mergeCell ref="BH189:BO189"/>
    <mergeCell ref="BP189:CI189"/>
    <mergeCell ref="CJ189:DC189"/>
    <mergeCell ref="A191:DC191"/>
    <mergeCell ref="A192:BO192"/>
    <mergeCell ref="BP192:CI193"/>
    <mergeCell ref="CJ192:DC193"/>
    <mergeCell ref="A193:BG193"/>
    <mergeCell ref="BH193:BO193"/>
    <mergeCell ref="A194:BG194"/>
    <mergeCell ref="BH194:BO194"/>
    <mergeCell ref="BP194:CI194"/>
    <mergeCell ref="CJ194:DC194"/>
    <mergeCell ref="B195:BF195"/>
    <mergeCell ref="BH195:BO195"/>
    <mergeCell ref="BP195:CI195"/>
    <mergeCell ref="CJ195:DC195"/>
    <mergeCell ref="BP197:CI197"/>
    <mergeCell ref="CJ197:DC197"/>
    <mergeCell ref="B196:BF196"/>
    <mergeCell ref="BH196:BO196"/>
    <mergeCell ref="BP196:CI196"/>
    <mergeCell ref="CJ196:DC196"/>
    <mergeCell ref="B200:BF200"/>
    <mergeCell ref="BH200:BO200"/>
    <mergeCell ref="B197:BF197"/>
    <mergeCell ref="BH197:BO197"/>
    <mergeCell ref="B199:BF199"/>
    <mergeCell ref="BH199:BO199"/>
    <mergeCell ref="BP199:CI199"/>
    <mergeCell ref="CJ199:DC199"/>
    <mergeCell ref="BH203:BO203"/>
    <mergeCell ref="BP203:CI203"/>
    <mergeCell ref="CJ203:DC203"/>
    <mergeCell ref="BP198:CI198"/>
    <mergeCell ref="CJ198:DC198"/>
    <mergeCell ref="CJ200:DC200"/>
    <mergeCell ref="BP200:CI200"/>
    <mergeCell ref="B201:BF201"/>
    <mergeCell ref="D202:BF202"/>
    <mergeCell ref="BH201:BO202"/>
    <mergeCell ref="CJ201:DC202"/>
    <mergeCell ref="BP201:CI202"/>
    <mergeCell ref="D203:BF203"/>
    <mergeCell ref="A207:DC207"/>
    <mergeCell ref="A208:BO208"/>
    <mergeCell ref="BP208:CI209"/>
    <mergeCell ref="CJ208:DC209"/>
    <mergeCell ref="A209:BG209"/>
    <mergeCell ref="BH209:BO209"/>
    <mergeCell ref="D204:BF204"/>
    <mergeCell ref="CJ204:DC204"/>
    <mergeCell ref="CJ210:DC210"/>
    <mergeCell ref="BH211:BO211"/>
    <mergeCell ref="BP211:CI211"/>
    <mergeCell ref="CJ211:DC211"/>
    <mergeCell ref="BP204:CI204"/>
    <mergeCell ref="D212:BF212"/>
    <mergeCell ref="BH212:BO213"/>
    <mergeCell ref="BP212:CI213"/>
    <mergeCell ref="A210:BG210"/>
    <mergeCell ref="BH210:BO210"/>
    <mergeCell ref="BP210:CI210"/>
    <mergeCell ref="B211:BF211"/>
    <mergeCell ref="BH204:BO204"/>
    <mergeCell ref="CJ212:DC213"/>
    <mergeCell ref="D213:BF213"/>
    <mergeCell ref="BP215:CI216"/>
    <mergeCell ref="CJ215:DC216"/>
    <mergeCell ref="D216:BF216"/>
    <mergeCell ref="D215:BF215"/>
    <mergeCell ref="BH215:BO216"/>
    <mergeCell ref="BH214:BO214"/>
    <mergeCell ref="BP214:CI214"/>
    <mergeCell ref="CJ214:DC214"/>
    <mergeCell ref="BP217:CI217"/>
    <mergeCell ref="CJ217:DC217"/>
    <mergeCell ref="BH221:BO221"/>
    <mergeCell ref="B219:BF219"/>
    <mergeCell ref="BH219:BO219"/>
    <mergeCell ref="BH217:BO217"/>
    <mergeCell ref="BP221:CI221"/>
    <mergeCell ref="CJ221:DC221"/>
    <mergeCell ref="B220:BF220"/>
    <mergeCell ref="BP220:CI220"/>
    <mergeCell ref="CJ220:DC220"/>
    <mergeCell ref="D218:BF218"/>
    <mergeCell ref="BH218:BO218"/>
    <mergeCell ref="BP219:CI219"/>
    <mergeCell ref="CJ219:DC219"/>
    <mergeCell ref="BP218:CI218"/>
    <mergeCell ref="CJ218:DC218"/>
    <mergeCell ref="CJ222:DC223"/>
    <mergeCell ref="D223:BF223"/>
    <mergeCell ref="B224:BF224"/>
    <mergeCell ref="BH224:BO224"/>
    <mergeCell ref="BP224:CI224"/>
    <mergeCell ref="CJ224:DC224"/>
    <mergeCell ref="D222:BF222"/>
    <mergeCell ref="BH222:BO223"/>
    <mergeCell ref="BP222:CI223"/>
    <mergeCell ref="CJ227:DC227"/>
    <mergeCell ref="D225:BF225"/>
    <mergeCell ref="BH225:BO226"/>
    <mergeCell ref="BP225:CI226"/>
    <mergeCell ref="CJ225:DC226"/>
    <mergeCell ref="D226:BF226"/>
    <mergeCell ref="BP230:CI230"/>
    <mergeCell ref="CJ230:DC230"/>
    <mergeCell ref="CJ229:DC229"/>
    <mergeCell ref="D228:BF228"/>
    <mergeCell ref="BH228:BO228"/>
    <mergeCell ref="BP228:CI228"/>
    <mergeCell ref="CJ228:DC228"/>
    <mergeCell ref="B229:BF229"/>
    <mergeCell ref="B230:BF230"/>
    <mergeCell ref="BH230:BO230"/>
    <mergeCell ref="CJ236:DC236"/>
    <mergeCell ref="A235:BG235"/>
    <mergeCell ref="BH235:BO235"/>
    <mergeCell ref="BP235:CI235"/>
    <mergeCell ref="CJ235:DC235"/>
    <mergeCell ref="CJ233:DC234"/>
    <mergeCell ref="A234:BG234"/>
    <mergeCell ref="BH234:BO234"/>
    <mergeCell ref="D237:BF237"/>
    <mergeCell ref="D238:BF238"/>
    <mergeCell ref="B236:BF236"/>
    <mergeCell ref="BH236:BO236"/>
    <mergeCell ref="BH187:BO187"/>
    <mergeCell ref="BH229:BO229"/>
    <mergeCell ref="D227:BF227"/>
    <mergeCell ref="BH227:BO227"/>
    <mergeCell ref="B221:BF221"/>
    <mergeCell ref="BH220:BO220"/>
    <mergeCell ref="D217:BF217"/>
    <mergeCell ref="B214:BF214"/>
    <mergeCell ref="B198:BF198"/>
    <mergeCell ref="BH198:BO198"/>
    <mergeCell ref="BH237:BO237"/>
    <mergeCell ref="BH238:BO238"/>
    <mergeCell ref="BP238:CI238"/>
    <mergeCell ref="CJ237:DC237"/>
    <mergeCell ref="CJ238:DC238"/>
    <mergeCell ref="CT241:DC241"/>
    <mergeCell ref="BZ239:CI239"/>
    <mergeCell ref="CJ239:CS239"/>
    <mergeCell ref="CJ241:CS241"/>
    <mergeCell ref="BZ241:CI241"/>
    <mergeCell ref="CT242:DC242"/>
    <mergeCell ref="CT239:DC239"/>
    <mergeCell ref="CT240:DC240"/>
    <mergeCell ref="CT243:DC243"/>
    <mergeCell ref="BH243:BO243"/>
    <mergeCell ref="BP243:BY243"/>
    <mergeCell ref="B243:BF243"/>
    <mergeCell ref="BH241:BO241"/>
    <mergeCell ref="BH242:BO242"/>
    <mergeCell ref="BP241:BY241"/>
    <mergeCell ref="BP242:BY242"/>
    <mergeCell ref="D241:BF241"/>
    <mergeCell ref="D242:BF242"/>
    <mergeCell ref="CJ243:CS243"/>
    <mergeCell ref="BZ243:CI243"/>
    <mergeCell ref="CJ242:CS242"/>
    <mergeCell ref="BZ240:CI240"/>
    <mergeCell ref="CJ240:CS240"/>
    <mergeCell ref="BZ242:CI242"/>
    <mergeCell ref="CL134:DC134"/>
    <mergeCell ref="A232:DC232"/>
    <mergeCell ref="A233:BO233"/>
    <mergeCell ref="BP233:CI234"/>
    <mergeCell ref="B186:BF186"/>
    <mergeCell ref="BH186:BO186"/>
    <mergeCell ref="BP186:CI186"/>
    <mergeCell ref="CJ186:DC186"/>
    <mergeCell ref="BP187:CI187"/>
    <mergeCell ref="CJ187:DC187"/>
    <mergeCell ref="BH239:BO239"/>
    <mergeCell ref="BH240:BO240"/>
    <mergeCell ref="BP240:BY240"/>
    <mergeCell ref="B187:BF187"/>
    <mergeCell ref="BP237:CI237"/>
    <mergeCell ref="BP239:BY239"/>
    <mergeCell ref="B240:BF240"/>
    <mergeCell ref="BP236:CI236"/>
    <mergeCell ref="BP229:CI229"/>
    <mergeCell ref="BP227:CI227"/>
    <mergeCell ref="BU19:CJ20"/>
    <mergeCell ref="BU21:CJ21"/>
    <mergeCell ref="BU26:CJ26"/>
    <mergeCell ref="BU25:CJ25"/>
    <mergeCell ref="BU24:CJ24"/>
    <mergeCell ref="BU23:CJ23"/>
    <mergeCell ref="BU22:CJ22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6" r:id="rId1"/>
  <rowBreaks count="5" manualBreakCount="5">
    <brk id="38" max="255" man="1"/>
    <brk id="86" max="255" man="1"/>
    <brk id="128" max="255" man="1"/>
    <brk id="15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usr02469</cp:lastModifiedBy>
  <cp:lastPrinted>2011-04-13T10:41:27Z</cp:lastPrinted>
  <dcterms:created xsi:type="dcterms:W3CDTF">2003-08-18T08:19:16Z</dcterms:created>
  <dcterms:modified xsi:type="dcterms:W3CDTF">2011-04-13T10:41:38Z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DZQQNTZWJNVN-2-193</vt:lpwstr>
  </property>
  <property fmtid="{D5CDD505-2E9C-101B-9397-08002B2CF9AE}" pid="4" name="_dlc_DocIdItemGu">
    <vt:lpwstr>f4967862-e0c2-4736-8d92-0e258473b4f3</vt:lpwstr>
  </property>
  <property fmtid="{D5CDD505-2E9C-101B-9397-08002B2CF9AE}" pid="5" name="_dlc_DocIdU">
    <vt:lpwstr>http://info.kom-tech.ru:8090/_layouts/DocIdRedir.aspx?ID=DZQQNTZWJNVN-2-193, DZQQNTZWJNVN-2-193</vt:lpwstr>
  </property>
</Properties>
</file>